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autoCompressPictures="0"/>
  <bookViews>
    <workbookView xWindow="29800" yWindow="0" windowWidth="35420" windowHeight="18820"/>
  </bookViews>
  <sheets>
    <sheet name="Лист1" sheetId="1" r:id="rId1"/>
    <sheet name="Лист2" sheetId="2" r:id="rId2"/>
    <sheet name="Лист3" sheetId="3" r:id="rId3"/>
  </sheets>
  <calcPr calcId="140001" refMode="R1C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00" i="1" l="1"/>
  <c r="F62" i="1"/>
  <c r="F64" i="1"/>
  <c r="F61" i="1"/>
  <c r="F63" i="1"/>
  <c r="F65" i="1"/>
  <c r="L64" i="1"/>
  <c r="L75" i="1"/>
  <c r="L81" i="1"/>
  <c r="L80" i="1"/>
  <c r="L79" i="1"/>
  <c r="L78" i="1"/>
  <c r="L77" i="1"/>
  <c r="L76" i="1"/>
  <c r="F84" i="1"/>
  <c r="F86" i="1"/>
  <c r="F85" i="1"/>
  <c r="F87" i="1"/>
  <c r="F88" i="1"/>
  <c r="F75" i="1"/>
  <c r="F76" i="1"/>
  <c r="F77" i="1"/>
  <c r="F78" i="1"/>
  <c r="F79" i="1"/>
  <c r="F80" i="1"/>
  <c r="F83" i="1"/>
  <c r="F91" i="1"/>
  <c r="F92" i="1"/>
  <c r="F93" i="1"/>
  <c r="F94" i="1"/>
  <c r="F95" i="1"/>
  <c r="F96" i="1"/>
  <c r="F97" i="1"/>
  <c r="E73" i="1"/>
  <c r="G73" i="1"/>
  <c r="F13" i="1"/>
  <c r="F14" i="1"/>
  <c r="F15" i="1"/>
  <c r="F16" i="1"/>
  <c r="F17" i="1"/>
  <c r="F18" i="1"/>
  <c r="F19" i="1"/>
  <c r="F20" i="1"/>
  <c r="E12" i="1"/>
  <c r="G12" i="1"/>
  <c r="G21" i="1"/>
  <c r="F26" i="1"/>
  <c r="F27" i="1"/>
  <c r="F28" i="1"/>
  <c r="E25" i="1"/>
  <c r="G25" i="1"/>
  <c r="F31" i="1"/>
  <c r="F32" i="1"/>
  <c r="F33" i="1"/>
  <c r="F34" i="1"/>
  <c r="F35" i="1"/>
  <c r="E30" i="1"/>
  <c r="G30" i="1"/>
  <c r="F38" i="1"/>
  <c r="F39" i="1"/>
  <c r="F40" i="1"/>
  <c r="E37" i="1"/>
  <c r="G37" i="1"/>
  <c r="F43" i="1"/>
  <c r="F44" i="1"/>
  <c r="F45" i="1"/>
  <c r="E42" i="1"/>
  <c r="G42" i="1"/>
  <c r="F48" i="1"/>
  <c r="F49" i="1"/>
  <c r="F50" i="1"/>
  <c r="E47" i="1"/>
  <c r="G47" i="1"/>
  <c r="G52" i="1"/>
  <c r="F56" i="1"/>
  <c r="F57" i="1"/>
  <c r="F58" i="1"/>
  <c r="E55" i="1"/>
  <c r="G55" i="1"/>
  <c r="E60" i="1"/>
  <c r="G60" i="1"/>
  <c r="F69" i="1"/>
  <c r="F70" i="1"/>
  <c r="F71" i="1"/>
  <c r="E68" i="1"/>
  <c r="G68" i="1"/>
  <c r="F100" i="1"/>
  <c r="F101" i="1"/>
  <c r="F102" i="1"/>
  <c r="E99" i="1"/>
  <c r="G99" i="1"/>
  <c r="G104" i="1"/>
  <c r="G106" i="1"/>
  <c r="L38" i="1"/>
  <c r="L39" i="1"/>
  <c r="L19" i="1"/>
  <c r="L21" i="1"/>
  <c r="L22" i="1"/>
  <c r="L23" i="1"/>
  <c r="L26" i="1"/>
  <c r="L27" i="1"/>
  <c r="L31" i="1"/>
  <c r="L32" i="1"/>
  <c r="L33" i="1"/>
  <c r="L40" i="1"/>
  <c r="L44" i="1"/>
  <c r="L45" i="1"/>
  <c r="L48" i="1"/>
  <c r="L49" i="1"/>
  <c r="L50" i="1"/>
  <c r="L52" i="1"/>
  <c r="L56" i="1"/>
  <c r="L61" i="1"/>
  <c r="L62" i="1"/>
  <c r="L63" i="1"/>
  <c r="L68" i="1"/>
  <c r="L69" i="1"/>
  <c r="L106" i="1"/>
  <c r="G110" i="1"/>
  <c r="G111" i="1"/>
  <c r="G113" i="1"/>
</calcChain>
</file>

<file path=xl/sharedStrings.xml><?xml version="1.0" encoding="utf-8"?>
<sst xmlns="http://schemas.openxmlformats.org/spreadsheetml/2006/main" count="223" uniqueCount="122">
  <si>
    <t>№</t>
  </si>
  <si>
    <t>Кіл-ть.</t>
  </si>
  <si>
    <t>Найменування робіт</t>
  </si>
  <si>
    <t>шт.</t>
  </si>
  <si>
    <t>Од. Вим.</t>
  </si>
  <si>
    <t>Од. вим.</t>
  </si>
  <si>
    <t>Комерційна пропозиція</t>
  </si>
  <si>
    <t>кг.</t>
  </si>
  <si>
    <t>л.</t>
  </si>
  <si>
    <t>м/п</t>
  </si>
  <si>
    <t>Всьго робіт:</t>
  </si>
  <si>
    <t>Транспортні витрати:</t>
  </si>
  <si>
    <t>Непередбачені витрати:</t>
  </si>
  <si>
    <t>ВСЕГО ПО КОШТОРИСУ:</t>
  </si>
  <si>
    <t>_____________      Зернов В.Б.</t>
  </si>
  <si>
    <t>в АКЦІОНЕРНЕ ТОВАРИСТВО "УКРСИББАНК"</t>
  </si>
  <si>
    <t>Круг відрізний по металу 230</t>
  </si>
  <si>
    <t>посл.</t>
  </si>
  <si>
    <t xml:space="preserve">Демонтажні роботи </t>
  </si>
  <si>
    <t xml:space="preserve">     демонтаж плитки</t>
  </si>
  <si>
    <t>м2</t>
  </si>
  <si>
    <t xml:space="preserve">     демонтаж цементной стяжки</t>
  </si>
  <si>
    <t xml:space="preserve">     демонтаж гідроізоляції та утеплювача</t>
  </si>
  <si>
    <t xml:space="preserve">     демонтаж поручнів</t>
  </si>
  <si>
    <t>Вартість робіт за одиницю, грн.</t>
  </si>
  <si>
    <t>Всього вартість робіт, грн.</t>
  </si>
  <si>
    <t>Всього вартість робіт, грн., по розділу</t>
  </si>
  <si>
    <t>Вартість за одиницю, грн.</t>
  </si>
  <si>
    <t>Всього вартість матеріалів, грн.</t>
  </si>
  <si>
    <t>Влаштування цементной стяжки з розуклонкою</t>
  </si>
  <si>
    <t xml:space="preserve">     демонтаж планок відливу</t>
  </si>
  <si>
    <t xml:space="preserve">    влаштування цементной стяжки з розуклонкою</t>
  </si>
  <si>
    <t xml:space="preserve">    грунтовка </t>
  </si>
  <si>
    <t xml:space="preserve">     заріз та демонтаж часті фасаду (вузол стіна підлога)</t>
  </si>
  <si>
    <t xml:space="preserve">    обробка праймером стяжки</t>
  </si>
  <si>
    <t xml:space="preserve">    обробка праймером стіни</t>
  </si>
  <si>
    <t xml:space="preserve">     влаштування гідроізоляції стяжки в 2-ва шара</t>
  </si>
  <si>
    <t xml:space="preserve">     влаштування гідроізоляції стіни в 2-ва шара</t>
  </si>
  <si>
    <t>Влаштування гідроізоляції в 2-ва шара з вертикальним підйомом до 200 мм</t>
  </si>
  <si>
    <t>Заміна вузла кріплення поручнів</t>
  </si>
  <si>
    <t>Пластіна 150х150 t 6 мм</t>
  </si>
  <si>
    <t>Анкер 12х150</t>
  </si>
  <si>
    <t>Труба 50х30х3 мм</t>
  </si>
  <si>
    <t xml:space="preserve">    монтаж утеплювача (стіродур 50 мм)</t>
  </si>
  <si>
    <t xml:space="preserve">Клей для пенополистирола KREISEL Nanofix F21 </t>
  </si>
  <si>
    <t>Монтаж утеплювача на підлогу (стіродур 50 мм)</t>
  </si>
  <si>
    <t>Монтаж утеплювача на стіни (стіродур 100 мм)</t>
  </si>
  <si>
    <t xml:space="preserve">    монтаж утеплювача (стіродур 50 мм + 50 мм)</t>
  </si>
  <si>
    <t>Влаштування армованной цементной стяжки з розуклонкою</t>
  </si>
  <si>
    <t xml:space="preserve">    влаштування армованнойіцементной стяжки з розуклонкою</t>
  </si>
  <si>
    <t>Сітка зварна 50х50х2,5</t>
  </si>
  <si>
    <t>Влаштування обмазочної гідроізоляції в 2-ва шара з вертикальним підйомом до 100 мм</t>
  </si>
  <si>
    <t>Гідроізоляционная мастика BOTAMENT DF 9 PLUS</t>
  </si>
  <si>
    <t>Укладка плитки</t>
  </si>
  <si>
    <t xml:space="preserve">    укладка плитки на підлогу</t>
  </si>
  <si>
    <t xml:space="preserve">    монтаж плинтусу з плитки </t>
  </si>
  <si>
    <t>Клей для плитки Ceresit CM 117</t>
  </si>
  <si>
    <t>Фуга Ceresit CE 43</t>
  </si>
  <si>
    <t>Монтаж та фарбування поручнів</t>
  </si>
  <si>
    <t>Электроды Monolith РЦ 3 мм</t>
  </si>
  <si>
    <t>Краска-грунт алкидная MIXON МИТАЛ по металлу</t>
  </si>
  <si>
    <t>Фасадні роботи</t>
  </si>
  <si>
    <t>Монтаж відливу</t>
  </si>
  <si>
    <t>Відлив</t>
  </si>
  <si>
    <t>Фасовка в мешкі, спуск та вивіз будівельного сміття</t>
  </si>
  <si>
    <t xml:space="preserve">     фасовка та спуск</t>
  </si>
  <si>
    <t xml:space="preserve">     вивіз будівельного сміття</t>
  </si>
  <si>
    <t>Підйом матеріалів</t>
  </si>
  <si>
    <t>Адміністративні витрати - 10%:</t>
  </si>
  <si>
    <t>Всего матеріалів:</t>
  </si>
  <si>
    <t>Всьго робіт та матеріалів:</t>
  </si>
  <si>
    <t xml:space="preserve">на ремонтні роботи по балконам та фасаду навколо балконів в будівлі, росташованної в  м. Київі, Св’ятошинському р-ні, вул. Ушакова, 1Г
</t>
  </si>
  <si>
    <t xml:space="preserve">Фізична особа – підприємець </t>
  </si>
  <si>
    <t>Зернов Віталій Борисович</t>
  </si>
  <si>
    <t>04116 м. Київ, вул. Довнар-Запольского,  буд. 10, кв. 41</t>
  </si>
  <si>
    <t>т/м. 096 204 52 52</t>
  </si>
  <si>
    <t>Р/Р: UA183510050000026008319943600</t>
  </si>
  <si>
    <t>РНОКПП 2734316499</t>
  </si>
  <si>
    <t xml:space="preserve">Свідоцтво платника єдиного податку </t>
  </si>
  <si>
    <t>серія А №222429 від 01.01.2012р.</t>
  </si>
  <si>
    <t xml:space="preserve"> Фізична особа-підприємець </t>
  </si>
  <si>
    <t>Матеріали</t>
  </si>
  <si>
    <t xml:space="preserve">    затірка плитки </t>
  </si>
  <si>
    <t>упк.</t>
  </si>
  <si>
    <t>Грунтовка глибокопроникна Ceresit CT 17</t>
  </si>
  <si>
    <t>Стяжка для підлоги KREISEL NANOFIX S40 25 кг</t>
  </si>
  <si>
    <t>Праймер бітумно-каучуковий BauGut праймер</t>
  </si>
  <si>
    <t>Рубероид TECHNONICOL Бікроэласт ЭКП 4,0</t>
  </si>
  <si>
    <t>Бікроэласт ЭПП 2,5 підкладка</t>
  </si>
  <si>
    <t>Экструдірованний пенополістірол  1185х585х50 мм</t>
  </si>
  <si>
    <t xml:space="preserve">Клей для пенополістирола KREISEL Nanofix F21 </t>
  </si>
  <si>
    <t>Плитка для підлоги</t>
  </si>
  <si>
    <t>Протигрибковий засіб</t>
  </si>
  <si>
    <t>Стеклосітка штукатурная Valmiera 120 г/кв.м</t>
  </si>
  <si>
    <t>Клей для теплоізоляції KREISEL Nanofix F25</t>
  </si>
  <si>
    <t xml:space="preserve">Грунт-фарба адгезійна Ceresit CT 16 </t>
  </si>
  <si>
    <t>Декоративна силікономодифікована штукатурка Decor PROFESSIONAL Барашек 1 мм</t>
  </si>
  <si>
    <t xml:space="preserve">Фарба акрилова водоемульсійна Element 9 База А мат </t>
  </si>
  <si>
    <t xml:space="preserve">    монтаж поручнів</t>
  </si>
  <si>
    <t xml:space="preserve">    фарбування поручнів</t>
  </si>
  <si>
    <t xml:space="preserve">     по стінам</t>
  </si>
  <si>
    <t xml:space="preserve">    грунтовка стін </t>
  </si>
  <si>
    <t xml:space="preserve">    монтаж фасадної сітки та перетяжка</t>
  </si>
  <si>
    <t xml:space="preserve">    грунтовка СТ 16</t>
  </si>
  <si>
    <t xml:space="preserve">    чистка фасаду </t>
  </si>
  <si>
    <t xml:space="preserve">    нанесення фактури</t>
  </si>
  <si>
    <t xml:space="preserve">    фарбування</t>
  </si>
  <si>
    <t xml:space="preserve">     по стелі</t>
  </si>
  <si>
    <t xml:space="preserve">    грунтовка СТ 16 стелі</t>
  </si>
  <si>
    <t xml:space="preserve">   нанесення фактури на стелю</t>
  </si>
  <si>
    <t xml:space="preserve">   фарбування стелі</t>
  </si>
  <si>
    <t xml:space="preserve">    чистка стелі</t>
  </si>
  <si>
    <t xml:space="preserve">    грунтовка стелі</t>
  </si>
  <si>
    <t xml:space="preserve">    монтаж фасадної сітки на стелю та перетяжка</t>
  </si>
  <si>
    <t xml:space="preserve">    по торцу парапета</t>
  </si>
  <si>
    <t xml:space="preserve">   грунтовка СТ 16 торцу парапета</t>
  </si>
  <si>
    <t xml:space="preserve">   фарбування торцу парапета</t>
  </si>
  <si>
    <t xml:space="preserve">   чистка торцу парапета</t>
  </si>
  <si>
    <t xml:space="preserve">   грунтовка торцу парапета </t>
  </si>
  <si>
    <t xml:space="preserve">   монтаж фасадної сітки на торец парапета</t>
  </si>
  <si>
    <t xml:space="preserve">   нанесення фактури по торцу парапета</t>
  </si>
  <si>
    <t>Мішок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</si>
</sst>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name val="Arial"/>
      <family val="2"/>
      <charset val="204"/>
    </font>
    <font>
      <b/>
      <sz val="13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scheme val="minor"/>
    </font>
    <font>
      <b/>
      <sz val="11"/>
      <name val="Calibri"/>
      <scheme val="minor"/>
    </font>
    <font>
      <i/>
      <sz val="10"/>
      <color rgb="FF000000"/>
      <name val="Arial"/>
    </font>
    <font>
      <i/>
      <sz val="10"/>
      <color theme="1"/>
      <name val="Arial"/>
    </font>
    <font>
      <sz val="8"/>
      <name val="Calibri"/>
      <family val="2"/>
      <charset val="204"/>
      <scheme val="minor"/>
    </font>
    <font>
      <sz val="11"/>
      <color rgb="FF202124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23">
    <xf numFmtId="0" fontId="0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0" fillId="0" borderId="2" xfId="0" applyBorder="1" applyAlignment="1">
      <alignment wrapText="1"/>
    </xf>
    <xf numFmtId="0" fontId="2" fillId="0" borderId="4" xfId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1" fillId="2" borderId="0" xfId="0" applyFont="1" applyFill="1" applyBorder="1"/>
    <xf numFmtId="0" fontId="0" fillId="0" borderId="6" xfId="0" applyBorder="1"/>
    <xf numFmtId="0" fontId="0" fillId="0" borderId="5" xfId="0" applyBorder="1"/>
    <xf numFmtId="0" fontId="1" fillId="0" borderId="6" xfId="0" applyFont="1" applyBorder="1"/>
    <xf numFmtId="4" fontId="1" fillId="0" borderId="9" xfId="0" applyNumberFormat="1" applyFont="1" applyBorder="1"/>
    <xf numFmtId="0" fontId="2" fillId="0" borderId="4" xfId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/>
    </xf>
    <xf numFmtId="4" fontId="0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wrapText="1"/>
    </xf>
    <xf numFmtId="0" fontId="1" fillId="2" borderId="0" xfId="0" applyFont="1" applyFill="1"/>
    <xf numFmtId="0" fontId="6" fillId="0" borderId="0" xfId="0" applyFont="1"/>
    <xf numFmtId="0" fontId="3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4" fontId="0" fillId="3" borderId="2" xfId="0" applyNumberFormat="1" applyFont="1" applyFill="1" applyBorder="1" applyAlignment="1">
      <alignment horizontal="center" vertical="center"/>
    </xf>
    <xf numFmtId="4" fontId="0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4" fontId="0" fillId="3" borderId="10" xfId="0" applyNumberForma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0" fillId="0" borderId="8" xfId="0" applyNumberFormat="1" applyFont="1" applyBorder="1" applyAlignment="1">
      <alignment horizontal="center" vertical="center"/>
    </xf>
    <xf numFmtId="4" fontId="0" fillId="0" borderId="8" xfId="0" applyNumberFormat="1" applyFont="1" applyBorder="1" applyAlignment="1">
      <alignment horizontal="center" vertical="center"/>
    </xf>
    <xf numFmtId="4" fontId="0" fillId="0" borderId="10" xfId="0" applyNumberFormat="1" applyFont="1" applyBorder="1" applyAlignment="1">
      <alignment horizontal="center" vertical="center"/>
    </xf>
    <xf numFmtId="0" fontId="12" fillId="0" borderId="2" xfId="0" applyFont="1" applyBorder="1"/>
    <xf numFmtId="0" fontId="4" fillId="0" borderId="2" xfId="0" applyFont="1" applyBorder="1"/>
    <xf numFmtId="0" fontId="1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7" fillId="0" borderId="2" xfId="0" applyFont="1" applyBorder="1"/>
    <xf numFmtId="0" fontId="0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1" fontId="0" fillId="0" borderId="14" xfId="0" applyNumberFormat="1" applyFont="1" applyBorder="1" applyAlignment="1">
      <alignment horizontal="center" vertical="center"/>
    </xf>
    <xf numFmtId="1" fontId="0" fillId="0" borderId="15" xfId="0" applyNumberFormat="1" applyFon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0" fillId="3" borderId="14" xfId="0" applyFill="1" applyBorder="1" applyAlignment="1">
      <alignment wrapText="1"/>
    </xf>
    <xf numFmtId="0" fontId="0" fillId="3" borderId="14" xfId="0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4" fontId="0" fillId="3" borderId="14" xfId="0" applyNumberFormat="1" applyFont="1" applyFill="1" applyBorder="1" applyAlignment="1">
      <alignment horizontal="center" vertical="center"/>
    </xf>
    <xf numFmtId="4" fontId="0" fillId="0" borderId="16" xfId="0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23"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" xfId="201" builtinId="8" hidden="1"/>
    <cellStyle name="Гиперссылка" xfId="203" builtinId="8" hidden="1"/>
    <cellStyle name="Гиперссылка" xfId="205" builtinId="8" hidden="1"/>
    <cellStyle name="Гиперссылка" xfId="207" builtinId="8" hidden="1"/>
    <cellStyle name="Гиперссылка" xfId="209" builtinId="8" hidden="1"/>
    <cellStyle name="Гиперссылка" xfId="211" builtinId="8" hidden="1"/>
    <cellStyle name="Гиперссылка" xfId="213" builtinId="8" hidden="1"/>
    <cellStyle name="Гиперссылка" xfId="215" builtinId="8" hidden="1"/>
    <cellStyle name="Гиперссылка" xfId="217" builtinId="8" hidden="1"/>
    <cellStyle name="Гиперссылка" xfId="219" builtinId="8" hidden="1"/>
    <cellStyle name="Гиперссылка" xfId="221" builtinId="8" hidden="1"/>
    <cellStyle name="Обычный" xfId="0" builtinId="0"/>
    <cellStyle name="Обычный 2" xfId="1"/>
    <cellStyle name="Обычный 3" xfId="2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  <cellStyle name="Просмотренная гиперссылка" xfId="14" builtinId="9" hidden="1"/>
    <cellStyle name="Просмотренная гиперссылка" xfId="16" builtinId="9" hidden="1"/>
    <cellStyle name="Просмотренная гиперссылка" xfId="18" builtinId="9" hidden="1"/>
    <cellStyle name="Просмотренная гиперссылка" xfId="20" builtinId="9" hidden="1"/>
    <cellStyle name="Просмотренная гиперссылка" xfId="22" builtinId="9" hidden="1"/>
    <cellStyle name="Просмотренная гиперссылка" xfId="24" builtinId="9" hidden="1"/>
    <cellStyle name="Просмотренная гиперссылка" xfId="26" builtinId="9" hidden="1"/>
    <cellStyle name="Просмотренная гиперссылка" xfId="28" builtinId="9" hidden="1"/>
    <cellStyle name="Просмотренная гиперссылка" xfId="30" builtinId="9" hidden="1"/>
    <cellStyle name="Просмотренная гиперссылка" xfId="32" builtinId="9" hidden="1"/>
    <cellStyle name="Просмотренная гиперссылка" xfId="34" builtinId="9" hidden="1"/>
    <cellStyle name="Просмотренная гиперссылка" xfId="36" builtinId="9" hidden="1"/>
    <cellStyle name="Просмотренная гиперссылка" xfId="38" builtinId="9" hidden="1"/>
    <cellStyle name="Просмотренная гиперссылка" xfId="40" builtinId="9" hidden="1"/>
    <cellStyle name="Просмотренная гиперссылка" xfId="42" builtinId="9" hidden="1"/>
    <cellStyle name="Просмотренная гиперссылка" xfId="44" builtinId="9" hidden="1"/>
    <cellStyle name="Просмотренная гиперссылка" xfId="46" builtinId="9" hidden="1"/>
    <cellStyle name="Просмотренная гиперссылка" xfId="48" builtinId="9" hidden="1"/>
    <cellStyle name="Просмотренная гиперссылка" xfId="50" builtinId="9" hidden="1"/>
    <cellStyle name="Просмотренная гиперссылка" xfId="52" builtinId="9" hidden="1"/>
    <cellStyle name="Просмотренная гиперссылка" xfId="54" builtinId="9" hidden="1"/>
    <cellStyle name="Просмотренная гиперссылка" xfId="56" builtinId="9" hidden="1"/>
    <cellStyle name="Просмотренная гиперссылка" xfId="58" builtinId="9" hidden="1"/>
    <cellStyle name="Просмотренная гиперссылка" xfId="60" builtinId="9" hidden="1"/>
    <cellStyle name="Просмотренная гиперссылка" xfId="62" builtinId="9" hidden="1"/>
    <cellStyle name="Просмотренная гиперссылка" xfId="64" builtinId="9" hidden="1"/>
    <cellStyle name="Просмотренная гиперссылка" xfId="66" builtinId="9" hidden="1"/>
    <cellStyle name="Просмотренная гиперссылка" xfId="68" builtinId="9" hidden="1"/>
    <cellStyle name="Просмотренная гиперссылка" xfId="70" builtinId="9" hidden="1"/>
    <cellStyle name="Просмотренная гиперссылка" xfId="72" builtinId="9" hidden="1"/>
    <cellStyle name="Просмотренная гиперссылка" xfId="74" builtinId="9" hidden="1"/>
    <cellStyle name="Просмотренная гиперссылка" xfId="76" builtinId="9" hidden="1"/>
    <cellStyle name="Просмотренная гиперссылка" xfId="78" builtinId="9" hidden="1"/>
    <cellStyle name="Просмотренная гиперссылка" xfId="80" builtinId="9" hidden="1"/>
    <cellStyle name="Просмотренная гиперссылка" xfId="82" builtinId="9" hidden="1"/>
    <cellStyle name="Просмотренная гиперссылка" xfId="84" builtinId="9" hidden="1"/>
    <cellStyle name="Просмотренная гиперссылка" xfId="86" builtinId="9" hidden="1"/>
    <cellStyle name="Просмотренная гиперссылка" xfId="88" builtinId="9" hidden="1"/>
    <cellStyle name="Просмотренная гиперссылка" xfId="90" builtinId="9" hidden="1"/>
    <cellStyle name="Просмотренная гиперссылка" xfId="92" builtinId="9" hidden="1"/>
    <cellStyle name="Просмотренная гиперссылка" xfId="94" builtinId="9" hidden="1"/>
    <cellStyle name="Просмотренная гиперссылка" xfId="96" builtinId="9" hidden="1"/>
    <cellStyle name="Просмотренная гиперссылка" xfId="98" builtinId="9" hidden="1"/>
    <cellStyle name="Просмотренная гиперссылка" xfId="100" builtinId="9" hidden="1"/>
    <cellStyle name="Просмотренная гиперссылка" xfId="102" builtinId="9" hidden="1"/>
    <cellStyle name="Просмотренная гиперссылка" xfId="104" builtinId="9" hidden="1"/>
    <cellStyle name="Просмотренная гиперссылка" xfId="106" builtinId="9" hidden="1"/>
    <cellStyle name="Просмотренная гиперссылка" xfId="108" builtinId="9" hidden="1"/>
    <cellStyle name="Просмотренная гиперссылка" xfId="110" builtinId="9" hidden="1"/>
    <cellStyle name="Просмотренная гиперссылка" xfId="112" builtinId="9" hidden="1"/>
    <cellStyle name="Просмотренная гиперссылка" xfId="114" builtinId="9" hidden="1"/>
    <cellStyle name="Просмотренная гиперссылка" xfId="116" builtinId="9" hidden="1"/>
    <cellStyle name="Просмотренная гиперссылка" xfId="118" builtinId="9" hidden="1"/>
    <cellStyle name="Просмотренная гиперссылка" xfId="120" builtinId="9" hidden="1"/>
    <cellStyle name="Просмотренная гиперссылка" xfId="122" builtinId="9" hidden="1"/>
    <cellStyle name="Просмотренная гиперссылка" xfId="124" builtinId="9" hidden="1"/>
    <cellStyle name="Просмотренная гиперссылка" xfId="126" builtinId="9" hidden="1"/>
    <cellStyle name="Просмотренная гиперссылка" xfId="128" builtinId="9" hidden="1"/>
    <cellStyle name="Просмотренная гиперссылка" xfId="130" builtinId="9" hidden="1"/>
    <cellStyle name="Просмотренная гиперссылка" xfId="132" builtinId="9" hidden="1"/>
    <cellStyle name="Просмотренная гиперссылка" xfId="134" builtinId="9" hidden="1"/>
    <cellStyle name="Просмотренная гиперссылка" xfId="136" builtinId="9" hidden="1"/>
    <cellStyle name="Просмотренная гиперссылка" xfId="138" builtinId="9" hidden="1"/>
    <cellStyle name="Просмотренная гиперссылка" xfId="140" builtinId="9" hidden="1"/>
    <cellStyle name="Просмотренная гиперссылка" xfId="142" builtinId="9" hidden="1"/>
    <cellStyle name="Просмотренная гиперссылка" xfId="144" builtinId="9" hidden="1"/>
    <cellStyle name="Просмотренная гиперссылка" xfId="146" builtinId="9" hidden="1"/>
    <cellStyle name="Просмотренная гиперссылка" xfId="148" builtinId="9" hidden="1"/>
    <cellStyle name="Просмотренная гиперссылка" xfId="150" builtinId="9" hidden="1"/>
    <cellStyle name="Просмотренная гиперссылка" xfId="152" builtinId="9" hidden="1"/>
    <cellStyle name="Просмотренная гиперссылка" xfId="154" builtinId="9" hidden="1"/>
    <cellStyle name="Просмотренная гиперссылка" xfId="156" builtinId="9" hidden="1"/>
    <cellStyle name="Просмотренная гиперссылка" xfId="158" builtinId="9" hidden="1"/>
    <cellStyle name="Просмотренная гиперссылка" xfId="160" builtinId="9" hidden="1"/>
    <cellStyle name="Просмотренная гиперссылка" xfId="162" builtinId="9" hidden="1"/>
    <cellStyle name="Просмотренная гиперссылка" xfId="164" builtinId="9" hidden="1"/>
    <cellStyle name="Просмотренная гиперссылка" xfId="166" builtinId="9" hidden="1"/>
    <cellStyle name="Просмотренная гиперссылка" xfId="168" builtinId="9" hidden="1"/>
    <cellStyle name="Просмотренная гиперссылка" xfId="170" builtinId="9" hidden="1"/>
    <cellStyle name="Просмотренная гиперссылка" xfId="172" builtinId="9" hidden="1"/>
    <cellStyle name="Просмотренная гиперссылка" xfId="174" builtinId="9" hidden="1"/>
    <cellStyle name="Просмотренная гиперссылка" xfId="176" builtinId="9" hidden="1"/>
    <cellStyle name="Просмотренная гиперссылка" xfId="178" builtinId="9" hidden="1"/>
    <cellStyle name="Просмотренная гиперссылка" xfId="180" builtinId="9" hidden="1"/>
    <cellStyle name="Просмотренная гиперссылка" xfId="182" builtinId="9" hidden="1"/>
    <cellStyle name="Просмотренная гиперссылка" xfId="184" builtinId="9" hidden="1"/>
    <cellStyle name="Просмотренная гиперссылка" xfId="186" builtinId="9" hidden="1"/>
    <cellStyle name="Просмотренная гиперссылка" xfId="188" builtinId="9" hidden="1"/>
    <cellStyle name="Просмотренная гиперссылка" xfId="190" builtinId="9" hidden="1"/>
    <cellStyle name="Просмотренная гиперссылка" xfId="192" builtinId="9" hidden="1"/>
    <cellStyle name="Просмотренная гиперссылка" xfId="194" builtinId="9" hidden="1"/>
    <cellStyle name="Просмотренная гиперссылка" xfId="196" builtinId="9" hidden="1"/>
    <cellStyle name="Просмотренная гиперссылка" xfId="198" builtinId="9" hidden="1"/>
    <cellStyle name="Просмотренная гиперссылка" xfId="200" builtinId="9" hidden="1"/>
    <cellStyle name="Просмотренная гиперссылка" xfId="202" builtinId="9" hidden="1"/>
    <cellStyle name="Просмотренная гиперссылка" xfId="204" builtinId="9" hidden="1"/>
    <cellStyle name="Просмотренная гиперссылка" xfId="206" builtinId="9" hidden="1"/>
    <cellStyle name="Просмотренная гиперссылка" xfId="208" builtinId="9" hidden="1"/>
    <cellStyle name="Просмотренная гиперссылка" xfId="210" builtinId="9" hidden="1"/>
    <cellStyle name="Просмотренная гиперссылка" xfId="212" builtinId="9" hidden="1"/>
    <cellStyle name="Просмотренная гиперссылка" xfId="214" builtinId="9" hidden="1"/>
    <cellStyle name="Просмотренная гиперссылка" xfId="216" builtinId="9" hidden="1"/>
    <cellStyle name="Просмотренная гиперссылка" xfId="218" builtinId="9" hidden="1"/>
    <cellStyle name="Просмотренная гиперссылка" xfId="220" builtinId="9" hidden="1"/>
    <cellStyle name="Просмотренная гиперссылка" xfId="22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18"/>
  <sheetViews>
    <sheetView tabSelected="1" topLeftCell="A4" zoomScale="125" zoomScaleNormal="125" zoomScalePageLayoutView="125" workbookViewId="0">
      <selection activeCell="N74" sqref="N74"/>
    </sheetView>
  </sheetViews>
  <sheetFormatPr baseColWidth="10" defaultColWidth="8.83203125" defaultRowHeight="14" x14ac:dyDescent="0"/>
  <cols>
    <col min="1" max="1" width="3.5" customWidth="1"/>
    <col min="2" max="2" width="60.1640625" customWidth="1"/>
    <col min="3" max="3" width="6.5" customWidth="1"/>
    <col min="4" max="4" width="7.5" customWidth="1"/>
    <col min="5" max="5" width="10.33203125" customWidth="1"/>
    <col min="6" max="6" width="10" style="1" customWidth="1"/>
    <col min="7" max="7" width="12" customWidth="1"/>
    <col min="8" max="8" width="37.83203125" customWidth="1"/>
    <col min="9" max="9" width="8.33203125" customWidth="1"/>
    <col min="10" max="10" width="7.33203125" customWidth="1"/>
    <col min="11" max="11" width="11.5" customWidth="1"/>
    <col min="12" max="12" width="11.6640625" customWidth="1"/>
  </cols>
  <sheetData>
    <row r="1" spans="1:12" s="1" customFormat="1">
      <c r="B1" s="56" t="s">
        <v>76</v>
      </c>
      <c r="H1" s="56" t="s">
        <v>72</v>
      </c>
    </row>
    <row r="2" spans="1:12" s="1" customFormat="1">
      <c r="B2" s="56" t="s">
        <v>15</v>
      </c>
      <c r="H2" s="56" t="s">
        <v>73</v>
      </c>
    </row>
    <row r="3" spans="1:12" s="1" customFormat="1">
      <c r="B3" s="58" t="s">
        <v>77</v>
      </c>
      <c r="H3" s="57" t="s">
        <v>74</v>
      </c>
    </row>
    <row r="4" spans="1:12" s="1" customFormat="1">
      <c r="B4" s="58" t="s">
        <v>78</v>
      </c>
      <c r="H4" s="57" t="s">
        <v>75</v>
      </c>
    </row>
    <row r="5" spans="1:12" s="1" customFormat="1">
      <c r="B5" s="58" t="s">
        <v>79</v>
      </c>
    </row>
    <row r="6" spans="1:12" s="1" customFormat="1">
      <c r="B6" s="58"/>
    </row>
    <row r="7" spans="1:12" s="1" customFormat="1">
      <c r="B7" s="58"/>
    </row>
    <row r="8" spans="1:12" s="1" customFormat="1" ht="19.5" customHeight="1">
      <c r="A8" s="72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2" s="1" customFormat="1" ht="28" customHeight="1" thickBot="1">
      <c r="A9" s="74" t="s">
        <v>71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</row>
    <row r="10" spans="1:12" ht="66.75" customHeight="1" thickBot="1">
      <c r="A10" s="19" t="s">
        <v>0</v>
      </c>
      <c r="B10" s="28" t="s">
        <v>2</v>
      </c>
      <c r="C10" s="3" t="s">
        <v>4</v>
      </c>
      <c r="D10" s="3" t="s">
        <v>1</v>
      </c>
      <c r="E10" s="4" t="s">
        <v>24</v>
      </c>
      <c r="F10" s="4" t="s">
        <v>25</v>
      </c>
      <c r="G10" s="4" t="s">
        <v>26</v>
      </c>
      <c r="H10" s="3" t="s">
        <v>81</v>
      </c>
      <c r="I10" s="3" t="s">
        <v>5</v>
      </c>
      <c r="J10" s="3" t="s">
        <v>1</v>
      </c>
      <c r="K10" s="4" t="s">
        <v>27</v>
      </c>
      <c r="L10" s="4" t="s">
        <v>28</v>
      </c>
    </row>
    <row r="11" spans="1:12" s="1" customFormat="1" ht="15" customHeight="1">
      <c r="A11" s="20"/>
      <c r="B11" s="27"/>
      <c r="C11" s="5"/>
      <c r="D11" s="22"/>
      <c r="E11" s="23"/>
      <c r="F11" s="47"/>
      <c r="G11" s="24"/>
      <c r="H11" s="2"/>
      <c r="I11" s="5"/>
      <c r="J11" s="7"/>
      <c r="K11" s="6"/>
      <c r="L11" s="25"/>
    </row>
    <row r="12" spans="1:12" s="1" customFormat="1" ht="15" customHeight="1">
      <c r="A12" s="77">
        <v>1</v>
      </c>
      <c r="B12" s="75" t="s">
        <v>18</v>
      </c>
      <c r="C12" s="5" t="s">
        <v>17</v>
      </c>
      <c r="D12" s="22">
        <v>1</v>
      </c>
      <c r="E12" s="23">
        <f>F20</f>
        <v>2175</v>
      </c>
      <c r="F12" s="47"/>
      <c r="G12" s="24">
        <f>D12*E12</f>
        <v>2175</v>
      </c>
      <c r="H12" s="31"/>
      <c r="I12" s="35"/>
      <c r="J12" s="36"/>
      <c r="K12" s="37"/>
      <c r="L12" s="38"/>
    </row>
    <row r="13" spans="1:12" s="1" customFormat="1" ht="15" customHeight="1">
      <c r="A13" s="77"/>
      <c r="B13" s="34" t="s">
        <v>19</v>
      </c>
      <c r="C13" s="5" t="s">
        <v>20</v>
      </c>
      <c r="D13" s="22">
        <v>1.5</v>
      </c>
      <c r="E13" s="23">
        <v>150</v>
      </c>
      <c r="F13" s="24">
        <f>D13*E13</f>
        <v>225</v>
      </c>
      <c r="G13" s="24"/>
      <c r="H13" s="2"/>
      <c r="I13" s="5"/>
      <c r="J13" s="7"/>
      <c r="K13" s="6"/>
      <c r="L13" s="26"/>
    </row>
    <row r="14" spans="1:12" s="1" customFormat="1" ht="15" customHeight="1">
      <c r="A14" s="77"/>
      <c r="B14" s="34" t="s">
        <v>21</v>
      </c>
      <c r="C14" s="5" t="s">
        <v>20</v>
      </c>
      <c r="D14" s="22">
        <v>1.5</v>
      </c>
      <c r="E14" s="23">
        <v>150</v>
      </c>
      <c r="F14" s="24">
        <f t="shared" ref="F14:F19" si="0">D14*E14</f>
        <v>225</v>
      </c>
      <c r="G14" s="24"/>
      <c r="H14" s="2"/>
      <c r="I14" s="5"/>
      <c r="J14" s="30"/>
      <c r="K14" s="6"/>
      <c r="L14" s="26"/>
    </row>
    <row r="15" spans="1:12" s="1" customFormat="1" ht="15" customHeight="1">
      <c r="A15" s="77"/>
      <c r="B15" s="42" t="s">
        <v>22</v>
      </c>
      <c r="C15" s="44" t="s">
        <v>20</v>
      </c>
      <c r="D15" s="45">
        <v>1.5</v>
      </c>
      <c r="E15" s="46">
        <v>100</v>
      </c>
      <c r="F15" s="24">
        <f t="shared" si="0"/>
        <v>150</v>
      </c>
      <c r="G15" s="24"/>
      <c r="H15" s="2"/>
      <c r="I15" s="5"/>
      <c r="J15" s="30"/>
      <c r="K15" s="6"/>
      <c r="L15" s="26"/>
    </row>
    <row r="16" spans="1:12" s="1" customFormat="1" ht="15" customHeight="1">
      <c r="A16" s="77"/>
      <c r="B16" s="42" t="s">
        <v>21</v>
      </c>
      <c r="C16" s="44" t="s">
        <v>20</v>
      </c>
      <c r="D16" s="45">
        <v>1.5</v>
      </c>
      <c r="E16" s="46">
        <v>150</v>
      </c>
      <c r="F16" s="24">
        <f t="shared" si="0"/>
        <v>225</v>
      </c>
      <c r="G16" s="24"/>
      <c r="H16" s="31"/>
      <c r="I16" s="35"/>
      <c r="J16" s="36"/>
      <c r="K16" s="37"/>
      <c r="L16" s="26"/>
    </row>
    <row r="17" spans="1:12" s="1" customFormat="1" ht="15" customHeight="1">
      <c r="A17" s="77"/>
      <c r="B17" s="42" t="s">
        <v>33</v>
      </c>
      <c r="C17" s="44" t="s">
        <v>9</v>
      </c>
      <c r="D17" s="45">
        <v>3.5</v>
      </c>
      <c r="E17" s="46">
        <v>100</v>
      </c>
      <c r="F17" s="24">
        <f t="shared" si="0"/>
        <v>350</v>
      </c>
      <c r="G17" s="24"/>
      <c r="H17" s="31"/>
      <c r="I17" s="35"/>
      <c r="J17" s="36"/>
      <c r="K17" s="37"/>
      <c r="L17" s="49"/>
    </row>
    <row r="18" spans="1:12" s="1" customFormat="1" ht="15" customHeight="1">
      <c r="A18" s="77"/>
      <c r="B18" s="42" t="s">
        <v>30</v>
      </c>
      <c r="C18" s="5" t="s">
        <v>17</v>
      </c>
      <c r="D18" s="22">
        <v>1</v>
      </c>
      <c r="E18" s="23">
        <v>500</v>
      </c>
      <c r="F18" s="24">
        <f t="shared" ref="F18" si="1">D18*E18</f>
        <v>500</v>
      </c>
      <c r="G18" s="24"/>
      <c r="H18" s="31"/>
      <c r="I18" s="35"/>
      <c r="J18" s="36"/>
      <c r="K18" s="37"/>
      <c r="L18" s="49"/>
    </row>
    <row r="19" spans="1:12" s="1" customFormat="1" ht="15" customHeight="1">
      <c r="A19" s="77"/>
      <c r="B19" s="42" t="s">
        <v>23</v>
      </c>
      <c r="C19" s="5" t="s">
        <v>17</v>
      </c>
      <c r="D19" s="22">
        <v>1</v>
      </c>
      <c r="E19" s="23">
        <v>500</v>
      </c>
      <c r="F19" s="24">
        <f t="shared" si="0"/>
        <v>500</v>
      </c>
      <c r="G19" s="24"/>
      <c r="H19" s="39" t="s">
        <v>16</v>
      </c>
      <c r="I19" s="35" t="s">
        <v>3</v>
      </c>
      <c r="J19" s="40">
        <v>1</v>
      </c>
      <c r="K19" s="37">
        <v>54</v>
      </c>
      <c r="L19" s="41">
        <f t="shared" ref="L19" si="2">J19*K19</f>
        <v>54</v>
      </c>
    </row>
    <row r="20" spans="1:12" s="1" customFormat="1" ht="15" customHeight="1">
      <c r="A20" s="77"/>
      <c r="B20" s="34"/>
      <c r="C20" s="5"/>
      <c r="D20" s="22"/>
      <c r="E20" s="23"/>
      <c r="F20" s="48">
        <f>SUM(F13:F19)</f>
        <v>2175</v>
      </c>
      <c r="G20" s="24"/>
      <c r="H20" s="31"/>
      <c r="I20" s="35"/>
      <c r="J20" s="36"/>
      <c r="K20" s="37"/>
      <c r="L20" s="41"/>
    </row>
    <row r="21" spans="1:12" s="1" customFormat="1" ht="15" customHeight="1">
      <c r="A21" s="77">
        <v>2</v>
      </c>
      <c r="B21" s="75" t="s">
        <v>39</v>
      </c>
      <c r="C21" s="5" t="s">
        <v>3</v>
      </c>
      <c r="D21" s="22">
        <v>4</v>
      </c>
      <c r="E21" s="23">
        <v>500</v>
      </c>
      <c r="F21" s="48"/>
      <c r="G21" s="24">
        <f>D21*E21</f>
        <v>2000</v>
      </c>
      <c r="H21" s="31" t="s">
        <v>40</v>
      </c>
      <c r="I21" s="35" t="s">
        <v>20</v>
      </c>
      <c r="J21" s="36">
        <v>0.09</v>
      </c>
      <c r="K21" s="37">
        <v>3500</v>
      </c>
      <c r="L21" s="41">
        <f t="shared" ref="L21:L22" si="3">J21*K21</f>
        <v>315</v>
      </c>
    </row>
    <row r="22" spans="1:12" s="1" customFormat="1" ht="15" customHeight="1">
      <c r="A22" s="77"/>
      <c r="B22" s="34"/>
      <c r="C22" s="5"/>
      <c r="D22" s="22"/>
      <c r="E22" s="23"/>
      <c r="F22" s="48"/>
      <c r="G22" s="24"/>
      <c r="H22" s="31" t="s">
        <v>42</v>
      </c>
      <c r="I22" s="35" t="s">
        <v>9</v>
      </c>
      <c r="J22" s="36">
        <v>1</v>
      </c>
      <c r="K22" s="37">
        <v>450</v>
      </c>
      <c r="L22" s="41">
        <f t="shared" si="3"/>
        <v>450</v>
      </c>
    </row>
    <row r="23" spans="1:12" s="1" customFormat="1" ht="15" customHeight="1">
      <c r="A23" s="77"/>
      <c r="B23" s="34"/>
      <c r="C23" s="5"/>
      <c r="D23" s="22"/>
      <c r="E23" s="23"/>
      <c r="F23" s="48"/>
      <c r="G23" s="24"/>
      <c r="H23" s="31" t="s">
        <v>41</v>
      </c>
      <c r="I23" s="35" t="s">
        <v>3</v>
      </c>
      <c r="J23" s="36">
        <v>16</v>
      </c>
      <c r="K23" s="37">
        <v>50</v>
      </c>
      <c r="L23" s="41">
        <f t="shared" ref="L23" si="4">J23*K23</f>
        <v>800</v>
      </c>
    </row>
    <row r="24" spans="1:12" s="1" customFormat="1" ht="15" customHeight="1">
      <c r="A24" s="77"/>
      <c r="B24" s="27"/>
      <c r="C24" s="5"/>
      <c r="D24" s="22"/>
      <c r="E24" s="23"/>
      <c r="F24" s="47"/>
      <c r="G24" s="24"/>
      <c r="H24" s="2"/>
      <c r="I24" s="5"/>
      <c r="J24" s="7"/>
      <c r="K24" s="6"/>
      <c r="L24" s="25"/>
    </row>
    <row r="25" spans="1:12" s="1" customFormat="1" ht="15" customHeight="1">
      <c r="A25" s="77">
        <v>3</v>
      </c>
      <c r="B25" s="75" t="s">
        <v>29</v>
      </c>
      <c r="C25" s="5" t="s">
        <v>17</v>
      </c>
      <c r="D25" s="22">
        <v>1</v>
      </c>
      <c r="E25" s="23">
        <f>F28</f>
        <v>1350</v>
      </c>
      <c r="F25" s="47"/>
      <c r="G25" s="24">
        <f>D25*E25</f>
        <v>1350</v>
      </c>
      <c r="H25" s="50"/>
      <c r="I25" s="35"/>
      <c r="J25" s="40"/>
      <c r="K25" s="37"/>
      <c r="L25" s="41"/>
    </row>
    <row r="26" spans="1:12" s="1" customFormat="1" ht="15" customHeight="1">
      <c r="A26" s="77"/>
      <c r="B26" s="34" t="s">
        <v>32</v>
      </c>
      <c r="C26" s="5" t="s">
        <v>20</v>
      </c>
      <c r="D26" s="22">
        <v>1.5</v>
      </c>
      <c r="E26" s="23">
        <v>100</v>
      </c>
      <c r="F26" s="24">
        <f>D26*E26</f>
        <v>150</v>
      </c>
      <c r="G26" s="24"/>
      <c r="H26" s="50" t="s">
        <v>84</v>
      </c>
      <c r="I26" s="35" t="s">
        <v>8</v>
      </c>
      <c r="J26" s="40">
        <v>0.5</v>
      </c>
      <c r="K26" s="37">
        <v>40.299999999999997</v>
      </c>
      <c r="L26" s="41">
        <f t="shared" ref="L26:L27" si="5">J26*K26</f>
        <v>20.149999999999999</v>
      </c>
    </row>
    <row r="27" spans="1:12" s="1" customFormat="1" ht="15" customHeight="1">
      <c r="A27" s="77"/>
      <c r="B27" s="34" t="s">
        <v>31</v>
      </c>
      <c r="C27" s="5" t="s">
        <v>20</v>
      </c>
      <c r="D27" s="22">
        <v>1.5</v>
      </c>
      <c r="E27" s="23">
        <v>800</v>
      </c>
      <c r="F27" s="24">
        <f>D27*E27</f>
        <v>1200</v>
      </c>
      <c r="G27" s="24"/>
      <c r="H27" s="50" t="s">
        <v>85</v>
      </c>
      <c r="I27" s="35" t="s">
        <v>3</v>
      </c>
      <c r="J27" s="40">
        <v>4</v>
      </c>
      <c r="K27" s="37">
        <v>169</v>
      </c>
      <c r="L27" s="41">
        <f t="shared" si="5"/>
        <v>676</v>
      </c>
    </row>
    <row r="28" spans="1:12" s="1" customFormat="1" ht="15" customHeight="1">
      <c r="A28" s="77"/>
      <c r="B28" s="34"/>
      <c r="C28" s="5"/>
      <c r="D28" s="22"/>
      <c r="E28" s="23"/>
      <c r="F28" s="47">
        <f>SUM(F26:F27)</f>
        <v>1350</v>
      </c>
      <c r="G28" s="24"/>
      <c r="H28" s="50"/>
      <c r="I28" s="35"/>
      <c r="J28" s="40"/>
      <c r="K28" s="37"/>
      <c r="L28" s="41"/>
    </row>
    <row r="29" spans="1:12" s="1" customFormat="1" ht="15" customHeight="1">
      <c r="A29" s="77"/>
      <c r="B29" s="27"/>
      <c r="C29" s="5"/>
      <c r="D29" s="22"/>
      <c r="E29" s="23"/>
      <c r="F29" s="47"/>
      <c r="G29" s="24"/>
      <c r="H29" s="2"/>
      <c r="I29" s="5"/>
      <c r="J29" s="7"/>
      <c r="K29" s="6"/>
      <c r="L29" s="25"/>
    </row>
    <row r="30" spans="1:12" s="1" customFormat="1" ht="24" customHeight="1">
      <c r="A30" s="77">
        <v>4</v>
      </c>
      <c r="B30" s="75" t="s">
        <v>38</v>
      </c>
      <c r="C30" s="5" t="s">
        <v>17</v>
      </c>
      <c r="D30" s="22">
        <v>1</v>
      </c>
      <c r="E30" s="23">
        <f>F35</f>
        <v>1480</v>
      </c>
      <c r="F30" s="47"/>
      <c r="G30" s="24">
        <f>D30*E30</f>
        <v>1480</v>
      </c>
      <c r="H30" s="2"/>
      <c r="I30" s="5"/>
      <c r="J30" s="7"/>
      <c r="K30" s="6"/>
      <c r="L30" s="25"/>
    </row>
    <row r="31" spans="1:12" s="1" customFormat="1" ht="15" customHeight="1">
      <c r="A31" s="77"/>
      <c r="B31" s="42" t="s">
        <v>34</v>
      </c>
      <c r="C31" s="44" t="s">
        <v>20</v>
      </c>
      <c r="D31" s="45">
        <v>1.5</v>
      </c>
      <c r="E31" s="46">
        <v>100</v>
      </c>
      <c r="F31" s="24">
        <f t="shared" ref="F31" si="6">D31*E31</f>
        <v>150</v>
      </c>
      <c r="G31" s="24"/>
      <c r="H31" s="50" t="s">
        <v>86</v>
      </c>
      <c r="I31" s="35" t="s">
        <v>8</v>
      </c>
      <c r="J31" s="40">
        <v>1</v>
      </c>
      <c r="K31" s="6">
        <v>120</v>
      </c>
      <c r="L31" s="41">
        <f t="shared" ref="L31:L33" si="7">J31*K31</f>
        <v>120</v>
      </c>
    </row>
    <row r="32" spans="1:12" s="1" customFormat="1" ht="15" customHeight="1">
      <c r="A32" s="77"/>
      <c r="B32" s="42" t="s">
        <v>35</v>
      </c>
      <c r="C32" s="44" t="s">
        <v>9</v>
      </c>
      <c r="D32" s="45">
        <v>3.5</v>
      </c>
      <c r="E32" s="46">
        <v>80</v>
      </c>
      <c r="F32" s="24">
        <f t="shared" ref="F32:F33" si="8">D32*E32</f>
        <v>280</v>
      </c>
      <c r="G32" s="24"/>
      <c r="H32" s="51" t="s">
        <v>88</v>
      </c>
      <c r="I32" s="5" t="s">
        <v>20</v>
      </c>
      <c r="J32" s="7">
        <v>3</v>
      </c>
      <c r="K32" s="6">
        <v>125</v>
      </c>
      <c r="L32" s="41">
        <f t="shared" si="7"/>
        <v>375</v>
      </c>
    </row>
    <row r="33" spans="1:12" s="1" customFormat="1" ht="15" customHeight="1">
      <c r="A33" s="77"/>
      <c r="B33" s="42" t="s">
        <v>36</v>
      </c>
      <c r="C33" s="44" t="s">
        <v>20</v>
      </c>
      <c r="D33" s="45">
        <v>1.5</v>
      </c>
      <c r="E33" s="46">
        <v>350</v>
      </c>
      <c r="F33" s="24">
        <f t="shared" si="8"/>
        <v>525</v>
      </c>
      <c r="G33" s="24"/>
      <c r="H33" s="50" t="s">
        <v>87</v>
      </c>
      <c r="I33" s="5" t="s">
        <v>20</v>
      </c>
      <c r="J33" s="7">
        <v>3</v>
      </c>
      <c r="K33" s="6">
        <v>155</v>
      </c>
      <c r="L33" s="41">
        <f t="shared" si="7"/>
        <v>465</v>
      </c>
    </row>
    <row r="34" spans="1:12" s="1" customFormat="1" ht="15" customHeight="1">
      <c r="A34" s="77"/>
      <c r="B34" s="42" t="s">
        <v>37</v>
      </c>
      <c r="C34" s="44" t="s">
        <v>9</v>
      </c>
      <c r="D34" s="45">
        <v>3.5</v>
      </c>
      <c r="E34" s="46">
        <v>150</v>
      </c>
      <c r="F34" s="24">
        <f t="shared" ref="F34" si="9">D34*E34</f>
        <v>525</v>
      </c>
      <c r="G34" s="24"/>
      <c r="H34" s="2"/>
      <c r="I34" s="5"/>
      <c r="J34" s="7"/>
      <c r="K34" s="6"/>
      <c r="L34" s="25"/>
    </row>
    <row r="35" spans="1:12" s="1" customFormat="1" ht="15" customHeight="1">
      <c r="A35" s="77"/>
      <c r="B35" s="29"/>
      <c r="C35" s="5"/>
      <c r="D35" s="22"/>
      <c r="E35" s="23"/>
      <c r="F35" s="24">
        <f>SUM(F31:F34)</f>
        <v>1480</v>
      </c>
      <c r="G35" s="24"/>
      <c r="H35" s="2"/>
      <c r="I35" s="5"/>
      <c r="J35" s="7"/>
      <c r="K35" s="6"/>
      <c r="L35" s="25"/>
    </row>
    <row r="36" spans="1:12" s="1" customFormat="1" ht="15" customHeight="1">
      <c r="A36" s="77"/>
      <c r="B36" s="27"/>
      <c r="C36" s="5"/>
      <c r="D36" s="22"/>
      <c r="E36" s="23"/>
      <c r="F36" s="47"/>
      <c r="G36" s="24"/>
      <c r="H36" s="2"/>
      <c r="I36" s="5"/>
      <c r="J36" s="7"/>
      <c r="K36" s="6"/>
      <c r="L36" s="25"/>
    </row>
    <row r="37" spans="1:12" s="1" customFormat="1" ht="15" customHeight="1">
      <c r="A37" s="77">
        <v>5</v>
      </c>
      <c r="B37" s="75" t="s">
        <v>45</v>
      </c>
      <c r="C37" s="5" t="s">
        <v>17</v>
      </c>
      <c r="D37" s="22">
        <v>1</v>
      </c>
      <c r="E37" s="23">
        <f>F40</f>
        <v>600</v>
      </c>
      <c r="F37" s="47"/>
      <c r="G37" s="24">
        <f t="shared" ref="G37" si="10">D37*E37</f>
        <v>600</v>
      </c>
      <c r="H37" s="52"/>
      <c r="I37" s="5"/>
      <c r="J37" s="7"/>
      <c r="K37" s="6"/>
      <c r="L37" s="41"/>
    </row>
    <row r="38" spans="1:12" s="1" customFormat="1" ht="15" customHeight="1">
      <c r="A38" s="77"/>
      <c r="B38" s="34" t="s">
        <v>32</v>
      </c>
      <c r="C38" s="5" t="s">
        <v>20</v>
      </c>
      <c r="D38" s="22">
        <v>1.5</v>
      </c>
      <c r="E38" s="23">
        <v>100</v>
      </c>
      <c r="F38" s="24">
        <f>D38*E38</f>
        <v>150</v>
      </c>
      <c r="G38" s="24"/>
      <c r="H38" s="50" t="s">
        <v>84</v>
      </c>
      <c r="I38" s="35" t="s">
        <v>8</v>
      </c>
      <c r="J38" s="40">
        <v>0.5</v>
      </c>
      <c r="K38" s="37">
        <v>40.299999999999997</v>
      </c>
      <c r="L38" s="41">
        <f t="shared" ref="L38" si="11">J38*K38</f>
        <v>20.149999999999999</v>
      </c>
    </row>
    <row r="39" spans="1:12" s="1" customFormat="1" ht="26" customHeight="1">
      <c r="A39" s="77"/>
      <c r="B39" s="34" t="s">
        <v>43</v>
      </c>
      <c r="C39" s="5" t="s">
        <v>20</v>
      </c>
      <c r="D39" s="22">
        <v>1.5</v>
      </c>
      <c r="E39" s="23">
        <v>300</v>
      </c>
      <c r="F39" s="24">
        <f t="shared" ref="F39" si="12">D39*E39</f>
        <v>450</v>
      </c>
      <c r="G39" s="24"/>
      <c r="H39" s="52" t="s">
        <v>89</v>
      </c>
      <c r="I39" s="5" t="s">
        <v>3</v>
      </c>
      <c r="J39" s="7">
        <v>4</v>
      </c>
      <c r="K39" s="6">
        <v>185</v>
      </c>
      <c r="L39" s="41">
        <f t="shared" ref="L39:L40" si="13">J39*K39</f>
        <v>740</v>
      </c>
    </row>
    <row r="40" spans="1:12" s="1" customFormat="1" ht="15" customHeight="1">
      <c r="A40" s="77"/>
      <c r="B40" s="34"/>
      <c r="C40" s="5"/>
      <c r="D40" s="22"/>
      <c r="E40" s="23"/>
      <c r="F40" s="47">
        <f>SUM(F38:F39)</f>
        <v>600</v>
      </c>
      <c r="G40" s="24"/>
      <c r="H40" s="50" t="s">
        <v>90</v>
      </c>
      <c r="I40" s="5" t="s">
        <v>7</v>
      </c>
      <c r="J40" s="7">
        <v>8</v>
      </c>
      <c r="K40" s="6">
        <v>9</v>
      </c>
      <c r="L40" s="41">
        <f t="shared" si="13"/>
        <v>72</v>
      </c>
    </row>
    <row r="41" spans="1:12" s="1" customFormat="1" ht="15" customHeight="1">
      <c r="A41" s="77"/>
      <c r="B41" s="34"/>
      <c r="C41" s="5"/>
      <c r="D41" s="22"/>
      <c r="E41" s="23"/>
      <c r="F41" s="47"/>
      <c r="G41" s="24"/>
      <c r="H41" s="50"/>
      <c r="I41" s="5"/>
      <c r="J41" s="7"/>
      <c r="K41" s="6"/>
      <c r="L41" s="41"/>
    </row>
    <row r="42" spans="1:12" s="1" customFormat="1" ht="15" customHeight="1">
      <c r="A42" s="77">
        <v>6</v>
      </c>
      <c r="B42" s="75" t="s">
        <v>46</v>
      </c>
      <c r="C42" s="5" t="s">
        <v>17</v>
      </c>
      <c r="D42" s="22">
        <v>1</v>
      </c>
      <c r="E42" s="23">
        <f>F45</f>
        <v>700</v>
      </c>
      <c r="F42" s="47"/>
      <c r="G42" s="24">
        <f t="shared" ref="G42" si="14">D42*E42</f>
        <v>700</v>
      </c>
      <c r="H42" s="52"/>
      <c r="I42" s="5"/>
      <c r="J42" s="7"/>
      <c r="K42" s="6"/>
      <c r="L42" s="41"/>
    </row>
    <row r="43" spans="1:12" s="1" customFormat="1" ht="15" customHeight="1">
      <c r="A43" s="77"/>
      <c r="B43" s="34" t="s">
        <v>32</v>
      </c>
      <c r="C43" s="5" t="s">
        <v>9</v>
      </c>
      <c r="D43" s="22">
        <v>3.5</v>
      </c>
      <c r="E43" s="23">
        <v>50</v>
      </c>
      <c r="F43" s="24">
        <f>D43*E43</f>
        <v>175</v>
      </c>
      <c r="G43" s="24"/>
      <c r="H43" s="50"/>
      <c r="I43" s="35"/>
      <c r="J43" s="40"/>
      <c r="K43" s="37"/>
      <c r="L43" s="41"/>
    </row>
    <row r="44" spans="1:12" s="1" customFormat="1" ht="26" customHeight="1">
      <c r="A44" s="77"/>
      <c r="B44" s="34" t="s">
        <v>47</v>
      </c>
      <c r="C44" s="5" t="s">
        <v>9</v>
      </c>
      <c r="D44" s="22">
        <v>3.5</v>
      </c>
      <c r="E44" s="23">
        <v>150</v>
      </c>
      <c r="F44" s="24">
        <f t="shared" ref="F44" si="15">D44*E44</f>
        <v>525</v>
      </c>
      <c r="G44" s="24"/>
      <c r="H44" s="52" t="s">
        <v>89</v>
      </c>
      <c r="I44" s="5" t="s">
        <v>3</v>
      </c>
      <c r="J44" s="7">
        <v>1</v>
      </c>
      <c r="K44" s="6">
        <v>185</v>
      </c>
      <c r="L44" s="41">
        <f t="shared" ref="L43:L45" si="16">J44*K44</f>
        <v>185</v>
      </c>
    </row>
    <row r="45" spans="1:12" s="1" customFormat="1" ht="15" customHeight="1">
      <c r="A45" s="77"/>
      <c r="B45" s="34"/>
      <c r="C45" s="5"/>
      <c r="D45" s="22"/>
      <c r="E45" s="23"/>
      <c r="F45" s="47">
        <f>SUM(F43:F44)</f>
        <v>700</v>
      </c>
      <c r="G45" s="24"/>
      <c r="H45" s="50" t="s">
        <v>44</v>
      </c>
      <c r="I45" s="5" t="s">
        <v>7</v>
      </c>
      <c r="J45" s="7">
        <v>3.5</v>
      </c>
      <c r="K45" s="6">
        <v>9</v>
      </c>
      <c r="L45" s="41">
        <f t="shared" si="16"/>
        <v>31.5</v>
      </c>
    </row>
    <row r="46" spans="1:12" s="1" customFormat="1" ht="15" customHeight="1">
      <c r="A46" s="77"/>
      <c r="B46" s="34"/>
      <c r="C46" s="5"/>
      <c r="D46" s="22"/>
      <c r="E46" s="23"/>
      <c r="F46" s="47"/>
      <c r="G46" s="24"/>
      <c r="H46" s="50"/>
      <c r="I46" s="5"/>
      <c r="J46" s="7"/>
      <c r="K46" s="6"/>
      <c r="L46" s="41"/>
    </row>
    <row r="47" spans="1:12" s="1" customFormat="1" ht="15" customHeight="1">
      <c r="A47" s="77">
        <v>7</v>
      </c>
      <c r="B47" s="75" t="s">
        <v>48</v>
      </c>
      <c r="C47" s="5" t="s">
        <v>17</v>
      </c>
      <c r="D47" s="22">
        <v>1</v>
      </c>
      <c r="E47" s="23">
        <f>F50</f>
        <v>1575</v>
      </c>
      <c r="F47" s="47"/>
      <c r="G47" s="24">
        <f>D47*E47</f>
        <v>1575</v>
      </c>
      <c r="H47" s="50"/>
      <c r="I47" s="35"/>
      <c r="J47" s="40"/>
      <c r="K47" s="37"/>
      <c r="L47" s="41"/>
    </row>
    <row r="48" spans="1:12" s="1" customFormat="1" ht="15" customHeight="1">
      <c r="A48" s="77"/>
      <c r="B48" s="34" t="s">
        <v>32</v>
      </c>
      <c r="C48" s="5" t="s">
        <v>20</v>
      </c>
      <c r="D48" s="22">
        <v>1.5</v>
      </c>
      <c r="E48" s="23">
        <v>100</v>
      </c>
      <c r="F48" s="24">
        <f>D48*E48</f>
        <v>150</v>
      </c>
      <c r="G48" s="24"/>
      <c r="H48" s="50" t="s">
        <v>84</v>
      </c>
      <c r="I48" s="35" t="s">
        <v>8</v>
      </c>
      <c r="J48" s="40">
        <v>0.5</v>
      </c>
      <c r="K48" s="37">
        <v>40.299999999999997</v>
      </c>
      <c r="L48" s="41">
        <f t="shared" ref="L48:L52" si="17">J48*K48</f>
        <v>20.149999999999999</v>
      </c>
    </row>
    <row r="49" spans="1:12" s="1" customFormat="1" ht="15" customHeight="1">
      <c r="A49" s="77"/>
      <c r="B49" s="34" t="s">
        <v>49</v>
      </c>
      <c r="C49" s="5" t="s">
        <v>20</v>
      </c>
      <c r="D49" s="22">
        <v>1.5</v>
      </c>
      <c r="E49" s="23">
        <v>950</v>
      </c>
      <c r="F49" s="24">
        <f>D49*E49</f>
        <v>1425</v>
      </c>
      <c r="G49" s="24"/>
      <c r="H49" s="50" t="s">
        <v>85</v>
      </c>
      <c r="I49" s="35" t="s">
        <v>3</v>
      </c>
      <c r="J49" s="40">
        <v>9</v>
      </c>
      <c r="K49" s="37">
        <v>169</v>
      </c>
      <c r="L49" s="41">
        <f t="shared" si="17"/>
        <v>1521</v>
      </c>
    </row>
    <row r="50" spans="1:12" s="1" customFormat="1" ht="15" customHeight="1">
      <c r="A50" s="77"/>
      <c r="B50" s="34"/>
      <c r="C50" s="5"/>
      <c r="D50" s="22"/>
      <c r="E50" s="23"/>
      <c r="F50" s="47">
        <f>SUM(F48:F49)</f>
        <v>1575</v>
      </c>
      <c r="G50" s="24"/>
      <c r="H50" s="50" t="s">
        <v>50</v>
      </c>
      <c r="I50" s="35" t="s">
        <v>20</v>
      </c>
      <c r="J50" s="40">
        <v>2</v>
      </c>
      <c r="K50" s="37">
        <v>130</v>
      </c>
      <c r="L50" s="41">
        <f t="shared" si="17"/>
        <v>260</v>
      </c>
    </row>
    <row r="51" spans="1:12" s="1" customFormat="1" ht="15" customHeight="1">
      <c r="A51" s="77"/>
      <c r="B51" s="34"/>
      <c r="C51" s="5"/>
      <c r="D51" s="22"/>
      <c r="E51" s="23"/>
      <c r="F51" s="47"/>
      <c r="G51" s="24"/>
      <c r="H51" s="50"/>
      <c r="I51" s="35"/>
      <c r="J51" s="40"/>
      <c r="K51" s="37"/>
      <c r="L51" s="41"/>
    </row>
    <row r="52" spans="1:12" s="1" customFormat="1" ht="15" customHeight="1">
      <c r="A52" s="77">
        <v>8</v>
      </c>
      <c r="B52" s="75" t="s">
        <v>62</v>
      </c>
      <c r="C52" s="5" t="s">
        <v>17</v>
      </c>
      <c r="D52" s="22">
        <v>1</v>
      </c>
      <c r="E52" s="23">
        <v>1000</v>
      </c>
      <c r="F52" s="47"/>
      <c r="G52" s="24">
        <f>D52*E52</f>
        <v>1000</v>
      </c>
      <c r="H52" s="50" t="s">
        <v>63</v>
      </c>
      <c r="I52" s="35" t="s">
        <v>3</v>
      </c>
      <c r="J52" s="40">
        <v>2</v>
      </c>
      <c r="K52" s="37">
        <v>400</v>
      </c>
      <c r="L52" s="41">
        <f t="shared" si="17"/>
        <v>800</v>
      </c>
    </row>
    <row r="53" spans="1:12" s="1" customFormat="1" ht="15" customHeight="1">
      <c r="A53" s="77"/>
      <c r="B53" s="34"/>
      <c r="C53" s="5"/>
      <c r="D53" s="22"/>
      <c r="E53" s="23"/>
      <c r="F53" s="47"/>
      <c r="G53" s="24"/>
      <c r="H53" s="50"/>
      <c r="I53" s="35"/>
      <c r="J53" s="40"/>
      <c r="K53" s="37"/>
      <c r="L53" s="41"/>
    </row>
    <row r="54" spans="1:12" s="1" customFormat="1" ht="15" customHeight="1">
      <c r="A54" s="77"/>
      <c r="B54" s="27"/>
      <c r="C54" s="5"/>
      <c r="D54" s="22"/>
      <c r="E54" s="23"/>
      <c r="F54" s="47"/>
      <c r="G54" s="24"/>
      <c r="H54" s="21"/>
      <c r="I54" s="5"/>
      <c r="J54" s="7"/>
      <c r="K54" s="6"/>
      <c r="L54" s="26"/>
    </row>
    <row r="55" spans="1:12" s="1" customFormat="1" ht="24" customHeight="1">
      <c r="A55" s="77">
        <v>9</v>
      </c>
      <c r="B55" s="75" t="s">
        <v>51</v>
      </c>
      <c r="C55" s="5" t="s">
        <v>17</v>
      </c>
      <c r="D55" s="22">
        <v>1</v>
      </c>
      <c r="E55" s="23">
        <f>F58</f>
        <v>1050</v>
      </c>
      <c r="F55" s="47"/>
      <c r="G55" s="24">
        <f>D55*E55</f>
        <v>1050</v>
      </c>
      <c r="H55" s="2"/>
      <c r="I55" s="5"/>
      <c r="J55" s="7"/>
      <c r="K55" s="6"/>
      <c r="L55" s="25"/>
    </row>
    <row r="56" spans="1:12" s="1" customFormat="1" ht="15" customHeight="1">
      <c r="A56" s="77"/>
      <c r="B56" s="42" t="s">
        <v>36</v>
      </c>
      <c r="C56" s="44" t="s">
        <v>20</v>
      </c>
      <c r="D56" s="45">
        <v>1.5</v>
      </c>
      <c r="E56" s="46">
        <v>350</v>
      </c>
      <c r="F56" s="24">
        <f t="shared" ref="F56:F57" si="18">D56*E56</f>
        <v>525</v>
      </c>
      <c r="G56" s="24"/>
      <c r="H56" s="51" t="s">
        <v>52</v>
      </c>
      <c r="I56" s="5" t="s">
        <v>7</v>
      </c>
      <c r="J56" s="7">
        <v>4</v>
      </c>
      <c r="K56" s="6">
        <v>180</v>
      </c>
      <c r="L56" s="41">
        <f t="shared" ref="L56" si="19">J56*K56</f>
        <v>720</v>
      </c>
    </row>
    <row r="57" spans="1:12" s="1" customFormat="1" ht="15" customHeight="1">
      <c r="A57" s="77"/>
      <c r="B57" s="42" t="s">
        <v>37</v>
      </c>
      <c r="C57" s="44" t="s">
        <v>9</v>
      </c>
      <c r="D57" s="45">
        <v>3.5</v>
      </c>
      <c r="E57" s="46">
        <v>150</v>
      </c>
      <c r="F57" s="24">
        <f t="shared" si="18"/>
        <v>525</v>
      </c>
      <c r="G57" s="24"/>
      <c r="H57" s="2"/>
      <c r="I57" s="5"/>
      <c r="J57" s="7"/>
      <c r="K57" s="6"/>
      <c r="L57" s="25"/>
    </row>
    <row r="58" spans="1:12" s="1" customFormat="1" ht="15" customHeight="1">
      <c r="A58" s="77"/>
      <c r="B58" s="29"/>
      <c r="C58" s="5"/>
      <c r="D58" s="22"/>
      <c r="E58" s="23"/>
      <c r="F58" s="24">
        <f>SUM(F56:F57)</f>
        <v>1050</v>
      </c>
      <c r="G58" s="24"/>
      <c r="H58" s="2"/>
      <c r="I58" s="5"/>
      <c r="J58" s="7"/>
      <c r="K58" s="6"/>
      <c r="L58" s="25"/>
    </row>
    <row r="59" spans="1:12" s="1" customFormat="1" ht="15" customHeight="1">
      <c r="A59" s="77"/>
      <c r="B59" s="27"/>
      <c r="C59" s="5"/>
      <c r="D59" s="22"/>
      <c r="E59" s="23"/>
      <c r="F59" s="47"/>
      <c r="G59" s="24"/>
      <c r="H59" s="2"/>
      <c r="I59" s="5"/>
      <c r="J59" s="30"/>
      <c r="K59" s="6"/>
      <c r="L59" s="26"/>
    </row>
    <row r="60" spans="1:12" s="1" customFormat="1" ht="15" customHeight="1">
      <c r="A60" s="77">
        <v>10</v>
      </c>
      <c r="B60" s="75" t="s">
        <v>53</v>
      </c>
      <c r="C60" s="5" t="s">
        <v>17</v>
      </c>
      <c r="D60" s="22">
        <v>1</v>
      </c>
      <c r="E60" s="23">
        <f>F65</f>
        <v>3850</v>
      </c>
      <c r="F60" s="47"/>
      <c r="G60" s="24">
        <f>D60*E60</f>
        <v>3850</v>
      </c>
      <c r="H60" s="2"/>
      <c r="I60" s="5"/>
      <c r="J60" s="7"/>
      <c r="K60" s="6"/>
      <c r="L60" s="41"/>
    </row>
    <row r="61" spans="1:12" s="1" customFormat="1" ht="15" customHeight="1">
      <c r="A61" s="77"/>
      <c r="B61" s="34" t="s">
        <v>32</v>
      </c>
      <c r="C61" s="5" t="s">
        <v>20</v>
      </c>
      <c r="D61" s="22">
        <v>1.5</v>
      </c>
      <c r="E61" s="23">
        <v>100</v>
      </c>
      <c r="F61" s="24">
        <f>D61*E61</f>
        <v>150</v>
      </c>
      <c r="G61" s="24"/>
      <c r="H61" s="50" t="s">
        <v>84</v>
      </c>
      <c r="I61" s="35" t="s">
        <v>8</v>
      </c>
      <c r="J61" s="40">
        <v>0.5</v>
      </c>
      <c r="K61" s="37">
        <v>40.299999999999997</v>
      </c>
      <c r="L61" s="41">
        <f t="shared" ref="L61:L69" si="20">J61*K61</f>
        <v>20.149999999999999</v>
      </c>
    </row>
    <row r="62" spans="1:12" s="1" customFormat="1" ht="15" customHeight="1">
      <c r="A62" s="77"/>
      <c r="B62" s="34" t="s">
        <v>54</v>
      </c>
      <c r="C62" s="5" t="s">
        <v>20</v>
      </c>
      <c r="D62" s="22">
        <v>1.5</v>
      </c>
      <c r="E62" s="23">
        <v>1350</v>
      </c>
      <c r="F62" s="24">
        <f>D62*E62</f>
        <v>2025</v>
      </c>
      <c r="G62" s="24"/>
      <c r="H62" s="50" t="s">
        <v>56</v>
      </c>
      <c r="I62" s="35" t="s">
        <v>7</v>
      </c>
      <c r="J62" s="40">
        <v>15</v>
      </c>
      <c r="K62" s="37">
        <v>20</v>
      </c>
      <c r="L62" s="41">
        <f t="shared" si="20"/>
        <v>300</v>
      </c>
    </row>
    <row r="63" spans="1:12" s="1" customFormat="1" ht="15" customHeight="1">
      <c r="A63" s="77"/>
      <c r="B63" s="34" t="s">
        <v>55</v>
      </c>
      <c r="C63" s="5" t="s">
        <v>20</v>
      </c>
      <c r="D63" s="22">
        <v>3.5</v>
      </c>
      <c r="E63" s="23">
        <v>350</v>
      </c>
      <c r="F63" s="24">
        <f>D63*E63</f>
        <v>1225</v>
      </c>
      <c r="G63" s="24"/>
      <c r="H63" s="2" t="s">
        <v>91</v>
      </c>
      <c r="I63" s="5" t="s">
        <v>20</v>
      </c>
      <c r="J63" s="7">
        <v>2</v>
      </c>
      <c r="K63" s="6">
        <v>850</v>
      </c>
      <c r="L63" s="41">
        <f t="shared" si="20"/>
        <v>1700</v>
      </c>
    </row>
    <row r="64" spans="1:12" s="1" customFormat="1" ht="15" customHeight="1">
      <c r="A64" s="77"/>
      <c r="B64" s="34" t="s">
        <v>82</v>
      </c>
      <c r="C64" s="5" t="s">
        <v>20</v>
      </c>
      <c r="D64" s="22">
        <v>1.5</v>
      </c>
      <c r="E64" s="23">
        <v>300</v>
      </c>
      <c r="F64" s="24">
        <f>D64*E64</f>
        <v>450</v>
      </c>
      <c r="G64" s="24"/>
      <c r="H64" s="50" t="s">
        <v>57</v>
      </c>
      <c r="I64" s="5" t="s">
        <v>3</v>
      </c>
      <c r="J64" s="7">
        <v>0.5</v>
      </c>
      <c r="K64" s="6">
        <v>235</v>
      </c>
      <c r="L64" s="41">
        <f t="shared" ref="L64" si="21">J64*K64</f>
        <v>117.5</v>
      </c>
    </row>
    <row r="65" spans="1:12" s="1" customFormat="1" ht="15" customHeight="1">
      <c r="A65" s="77"/>
      <c r="B65" s="27"/>
      <c r="C65" s="5"/>
      <c r="D65" s="22"/>
      <c r="E65" s="23"/>
      <c r="F65" s="47">
        <f>SUM(F61:F64)</f>
        <v>3850</v>
      </c>
      <c r="G65" s="24"/>
      <c r="H65" s="50"/>
      <c r="I65" s="5"/>
      <c r="J65" s="7"/>
      <c r="K65" s="6"/>
      <c r="L65" s="41"/>
    </row>
    <row r="66" spans="1:12" s="1" customFormat="1" ht="15" customHeight="1">
      <c r="A66" s="77"/>
      <c r="B66" s="27"/>
      <c r="C66" s="5"/>
      <c r="D66" s="22"/>
      <c r="E66" s="23"/>
      <c r="F66" s="47"/>
      <c r="G66" s="24"/>
      <c r="H66" s="2"/>
      <c r="I66" s="5"/>
      <c r="J66" s="7"/>
      <c r="K66" s="6"/>
      <c r="L66" s="41"/>
    </row>
    <row r="67" spans="1:12" s="1" customFormat="1" ht="15" customHeight="1">
      <c r="A67" s="77"/>
      <c r="B67" s="27"/>
      <c r="C67" s="5"/>
      <c r="D67" s="22"/>
      <c r="E67" s="23"/>
      <c r="F67" s="47"/>
      <c r="G67" s="24"/>
      <c r="H67" s="2"/>
      <c r="I67" s="5"/>
      <c r="J67" s="7"/>
      <c r="K67" s="6"/>
      <c r="L67" s="41"/>
    </row>
    <row r="68" spans="1:12" s="1" customFormat="1" ht="15" customHeight="1">
      <c r="A68" s="77">
        <v>11</v>
      </c>
      <c r="B68" s="76" t="s">
        <v>58</v>
      </c>
      <c r="C68" s="5" t="s">
        <v>17</v>
      </c>
      <c r="D68" s="22">
        <v>1</v>
      </c>
      <c r="E68" s="23">
        <f>F71</f>
        <v>1800</v>
      </c>
      <c r="F68" s="47"/>
      <c r="G68" s="24">
        <f>D68*E68</f>
        <v>1800</v>
      </c>
      <c r="H68" s="50" t="s">
        <v>59</v>
      </c>
      <c r="I68" s="35" t="s">
        <v>83</v>
      </c>
      <c r="J68" s="36">
        <v>0.5</v>
      </c>
      <c r="K68" s="37">
        <v>150</v>
      </c>
      <c r="L68" s="41">
        <f t="shared" si="20"/>
        <v>75</v>
      </c>
    </row>
    <row r="69" spans="1:12" s="1" customFormat="1" ht="15" customHeight="1">
      <c r="A69" s="77"/>
      <c r="B69" s="29" t="s">
        <v>98</v>
      </c>
      <c r="C69" s="5" t="s">
        <v>17</v>
      </c>
      <c r="D69" s="22">
        <v>1</v>
      </c>
      <c r="E69" s="23">
        <v>1000</v>
      </c>
      <c r="F69" s="24">
        <f>D69*E69</f>
        <v>1000</v>
      </c>
      <c r="G69" s="24"/>
      <c r="H69" s="50" t="s">
        <v>60</v>
      </c>
      <c r="I69" s="5" t="s">
        <v>3</v>
      </c>
      <c r="J69" s="7">
        <v>1</v>
      </c>
      <c r="K69" s="6">
        <v>480</v>
      </c>
      <c r="L69" s="41">
        <f t="shared" si="20"/>
        <v>480</v>
      </c>
    </row>
    <row r="70" spans="1:12" s="1" customFormat="1" ht="15" customHeight="1">
      <c r="A70" s="77"/>
      <c r="B70" s="29" t="s">
        <v>99</v>
      </c>
      <c r="C70" s="5" t="s">
        <v>17</v>
      </c>
      <c r="D70" s="22">
        <v>1</v>
      </c>
      <c r="E70" s="23">
        <v>800</v>
      </c>
      <c r="F70" s="24">
        <f>D70*E70</f>
        <v>800</v>
      </c>
      <c r="G70" s="24"/>
      <c r="H70" s="2"/>
      <c r="I70" s="5"/>
      <c r="J70" s="7"/>
      <c r="K70" s="6"/>
      <c r="L70" s="41"/>
    </row>
    <row r="71" spans="1:12" s="1" customFormat="1" ht="15" customHeight="1">
      <c r="A71" s="77"/>
      <c r="B71" s="27"/>
      <c r="C71" s="5"/>
      <c r="D71" s="22"/>
      <c r="E71" s="23"/>
      <c r="F71" s="47">
        <f>SUM(F69:F70)</f>
        <v>1800</v>
      </c>
      <c r="G71" s="24"/>
      <c r="H71" s="2"/>
      <c r="I71" s="5"/>
      <c r="J71" s="7"/>
      <c r="K71" s="6"/>
      <c r="L71" s="41"/>
    </row>
    <row r="72" spans="1:12" s="1" customFormat="1" ht="15" customHeight="1">
      <c r="A72" s="77"/>
      <c r="B72" s="27"/>
      <c r="C72" s="5"/>
      <c r="D72" s="22"/>
      <c r="E72" s="23"/>
      <c r="F72" s="47"/>
      <c r="G72" s="24"/>
      <c r="H72" s="2"/>
      <c r="I72" s="5"/>
      <c r="J72" s="7"/>
      <c r="K72" s="6"/>
      <c r="L72" s="41"/>
    </row>
    <row r="73" spans="1:12" s="1" customFormat="1" ht="15" customHeight="1">
      <c r="A73" s="77">
        <v>12</v>
      </c>
      <c r="B73" s="76" t="s">
        <v>61</v>
      </c>
      <c r="C73" s="5" t="s">
        <v>17</v>
      </c>
      <c r="D73" s="22">
        <v>1</v>
      </c>
      <c r="E73" s="23">
        <f>F97</f>
        <v>13020</v>
      </c>
      <c r="F73" s="47"/>
      <c r="G73" s="24">
        <f>D73*E73</f>
        <v>13020</v>
      </c>
      <c r="H73" s="2"/>
      <c r="I73" s="5"/>
      <c r="J73" s="7"/>
      <c r="K73" s="6"/>
      <c r="L73" s="41"/>
    </row>
    <row r="74" spans="1:12" s="1" customFormat="1" ht="15" customHeight="1">
      <c r="A74" s="78"/>
      <c r="B74" s="55" t="s">
        <v>100</v>
      </c>
      <c r="C74" s="43"/>
      <c r="D74" s="22"/>
      <c r="E74" s="23"/>
      <c r="F74" s="47"/>
      <c r="G74" s="24"/>
      <c r="H74" s="2"/>
      <c r="I74" s="5"/>
      <c r="J74" s="7"/>
      <c r="K74" s="6"/>
      <c r="L74" s="41"/>
    </row>
    <row r="75" spans="1:12" s="1" customFormat="1" ht="15" customHeight="1">
      <c r="A75" s="78"/>
      <c r="B75" s="53" t="s">
        <v>104</v>
      </c>
      <c r="C75" s="5" t="s">
        <v>20</v>
      </c>
      <c r="D75" s="22">
        <v>10</v>
      </c>
      <c r="E75" s="23">
        <v>50</v>
      </c>
      <c r="F75" s="24">
        <f t="shared" ref="F75:F80" si="22">D75*E75</f>
        <v>500</v>
      </c>
      <c r="G75" s="24"/>
      <c r="H75" s="50" t="s">
        <v>92</v>
      </c>
      <c r="I75" s="35" t="s">
        <v>8</v>
      </c>
      <c r="J75" s="40">
        <v>3</v>
      </c>
      <c r="K75" s="37">
        <v>25</v>
      </c>
      <c r="L75" s="41">
        <f t="shared" ref="L75" si="23">J75*K75</f>
        <v>75</v>
      </c>
    </row>
    <row r="76" spans="1:12" s="1" customFormat="1" ht="15" customHeight="1">
      <c r="A76" s="78"/>
      <c r="B76" s="54" t="s">
        <v>101</v>
      </c>
      <c r="C76" s="5" t="s">
        <v>20</v>
      </c>
      <c r="D76" s="22">
        <v>10</v>
      </c>
      <c r="E76" s="23">
        <v>100</v>
      </c>
      <c r="F76" s="24">
        <f>D76*E76</f>
        <v>1000</v>
      </c>
      <c r="G76" s="24"/>
      <c r="H76" s="50" t="s">
        <v>84</v>
      </c>
      <c r="I76" s="35" t="s">
        <v>8</v>
      </c>
      <c r="J76" s="40">
        <v>4</v>
      </c>
      <c r="K76" s="37">
        <v>40.299999999999997</v>
      </c>
      <c r="L76" s="41">
        <f t="shared" ref="L76:L78" si="24">J76*K76</f>
        <v>161.19999999999999</v>
      </c>
    </row>
    <row r="77" spans="1:12" s="1" customFormat="1" ht="15" customHeight="1">
      <c r="A77" s="78"/>
      <c r="B77" s="29" t="s">
        <v>102</v>
      </c>
      <c r="C77" s="5" t="s">
        <v>20</v>
      </c>
      <c r="D77" s="22">
        <v>10</v>
      </c>
      <c r="E77" s="23">
        <v>250</v>
      </c>
      <c r="F77" s="24">
        <f t="shared" si="22"/>
        <v>2500</v>
      </c>
      <c r="G77" s="24"/>
      <c r="H77" s="50" t="s">
        <v>93</v>
      </c>
      <c r="I77" s="5" t="s">
        <v>20</v>
      </c>
      <c r="J77" s="7">
        <v>15</v>
      </c>
      <c r="K77" s="6">
        <v>58</v>
      </c>
      <c r="L77" s="41">
        <f t="shared" si="24"/>
        <v>870</v>
      </c>
    </row>
    <row r="78" spans="1:12" s="1" customFormat="1" ht="15" customHeight="1">
      <c r="A78" s="78"/>
      <c r="B78" s="29" t="s">
        <v>103</v>
      </c>
      <c r="C78" s="5" t="s">
        <v>20</v>
      </c>
      <c r="D78" s="22">
        <v>10</v>
      </c>
      <c r="E78" s="23">
        <v>100</v>
      </c>
      <c r="F78" s="24">
        <f t="shared" si="22"/>
        <v>1000</v>
      </c>
      <c r="G78" s="24"/>
      <c r="H78" s="50" t="s">
        <v>94</v>
      </c>
      <c r="I78" s="35" t="s">
        <v>7</v>
      </c>
      <c r="J78" s="40">
        <v>60</v>
      </c>
      <c r="K78" s="6">
        <v>11</v>
      </c>
      <c r="L78" s="41">
        <f t="shared" si="24"/>
        <v>660</v>
      </c>
    </row>
    <row r="79" spans="1:12" s="1" customFormat="1" ht="15" customHeight="1">
      <c r="A79" s="77"/>
      <c r="B79" s="29" t="s">
        <v>105</v>
      </c>
      <c r="C79" s="5" t="s">
        <v>20</v>
      </c>
      <c r="D79" s="22">
        <v>10</v>
      </c>
      <c r="E79" s="23">
        <v>250</v>
      </c>
      <c r="F79" s="24">
        <f t="shared" si="22"/>
        <v>2500</v>
      </c>
      <c r="G79" s="24"/>
      <c r="H79" s="50" t="s">
        <v>95</v>
      </c>
      <c r="I79" s="35" t="s">
        <v>8</v>
      </c>
      <c r="J79" s="40">
        <v>4</v>
      </c>
      <c r="K79" s="6">
        <v>106</v>
      </c>
      <c r="L79" s="41">
        <f t="shared" ref="L79:L81" si="25">J79*K79</f>
        <v>424</v>
      </c>
    </row>
    <row r="80" spans="1:12" s="1" customFormat="1" ht="25" customHeight="1">
      <c r="A80" s="77"/>
      <c r="B80" s="29" t="s">
        <v>106</v>
      </c>
      <c r="C80" s="5" t="s">
        <v>20</v>
      </c>
      <c r="D80" s="22">
        <v>10</v>
      </c>
      <c r="E80" s="23">
        <v>200</v>
      </c>
      <c r="F80" s="24">
        <f t="shared" si="22"/>
        <v>2000</v>
      </c>
      <c r="G80" s="24"/>
      <c r="H80" s="52" t="s">
        <v>96</v>
      </c>
      <c r="I80" s="5" t="s">
        <v>7</v>
      </c>
      <c r="J80" s="7">
        <v>40</v>
      </c>
      <c r="K80" s="6">
        <v>92</v>
      </c>
      <c r="L80" s="41">
        <f t="shared" si="25"/>
        <v>3680</v>
      </c>
    </row>
    <row r="81" spans="1:12" s="1" customFormat="1" ht="27" customHeight="1">
      <c r="A81" s="77"/>
      <c r="B81" s="55"/>
      <c r="C81" s="5"/>
      <c r="D81" s="22"/>
      <c r="E81" s="23"/>
      <c r="F81" s="47"/>
      <c r="G81" s="24"/>
      <c r="H81" s="52" t="s">
        <v>97</v>
      </c>
      <c r="I81" s="35" t="s">
        <v>8</v>
      </c>
      <c r="J81" s="40">
        <v>5</v>
      </c>
      <c r="K81" s="6">
        <v>205</v>
      </c>
      <c r="L81" s="41">
        <f t="shared" si="25"/>
        <v>1025</v>
      </c>
    </row>
    <row r="82" spans="1:12" s="1" customFormat="1" ht="15" customHeight="1">
      <c r="A82" s="77"/>
      <c r="B82" s="55" t="s">
        <v>107</v>
      </c>
      <c r="C82" s="5"/>
      <c r="D82" s="22"/>
      <c r="E82" s="23"/>
      <c r="F82" s="47"/>
      <c r="G82" s="24"/>
      <c r="H82" s="52"/>
      <c r="I82" s="35"/>
      <c r="J82" s="40"/>
      <c r="K82" s="6"/>
      <c r="L82" s="41"/>
    </row>
    <row r="83" spans="1:12" s="1" customFormat="1" ht="15" customHeight="1">
      <c r="A83" s="77"/>
      <c r="B83" s="53" t="s">
        <v>111</v>
      </c>
      <c r="C83" s="5" t="s">
        <v>20</v>
      </c>
      <c r="D83" s="22">
        <v>1.5</v>
      </c>
      <c r="E83" s="23">
        <v>70</v>
      </c>
      <c r="F83" s="24">
        <f>D83*E83</f>
        <v>105</v>
      </c>
      <c r="G83" s="24"/>
      <c r="H83" s="50"/>
      <c r="I83" s="35"/>
      <c r="J83" s="40"/>
      <c r="K83" s="37"/>
      <c r="L83" s="41"/>
    </row>
    <row r="84" spans="1:12" s="1" customFormat="1" ht="15" customHeight="1">
      <c r="A84" s="77"/>
      <c r="B84" s="54" t="s">
        <v>112</v>
      </c>
      <c r="C84" s="5" t="s">
        <v>20</v>
      </c>
      <c r="D84" s="22">
        <v>1.5</v>
      </c>
      <c r="E84" s="23">
        <v>130</v>
      </c>
      <c r="F84" s="24">
        <f t="shared" ref="F84:F88" si="26">D84*E84</f>
        <v>195</v>
      </c>
      <c r="G84" s="24"/>
      <c r="H84" s="50"/>
      <c r="I84" s="35"/>
      <c r="J84" s="40"/>
      <c r="K84" s="37"/>
      <c r="L84" s="41"/>
    </row>
    <row r="85" spans="1:12" s="1" customFormat="1" ht="15" customHeight="1">
      <c r="A85" s="77"/>
      <c r="B85" s="29" t="s">
        <v>113</v>
      </c>
      <c r="C85" s="5" t="s">
        <v>20</v>
      </c>
      <c r="D85" s="22">
        <v>1.5</v>
      </c>
      <c r="E85" s="23">
        <v>280</v>
      </c>
      <c r="F85" s="24">
        <f t="shared" si="26"/>
        <v>420</v>
      </c>
      <c r="G85" s="24"/>
      <c r="H85" s="50"/>
      <c r="I85" s="5"/>
      <c r="J85" s="7"/>
      <c r="K85" s="6"/>
      <c r="L85" s="41"/>
    </row>
    <row r="86" spans="1:12" s="1" customFormat="1" ht="15" customHeight="1">
      <c r="A86" s="77"/>
      <c r="B86" s="29" t="s">
        <v>108</v>
      </c>
      <c r="C86" s="5" t="s">
        <v>20</v>
      </c>
      <c r="D86" s="22">
        <v>1.5</v>
      </c>
      <c r="E86" s="23">
        <v>130</v>
      </c>
      <c r="F86" s="24">
        <f t="shared" si="26"/>
        <v>195</v>
      </c>
      <c r="G86" s="24"/>
      <c r="H86" s="50"/>
      <c r="I86" s="35"/>
      <c r="J86" s="40"/>
      <c r="K86" s="6"/>
      <c r="L86" s="41"/>
    </row>
    <row r="87" spans="1:12" s="1" customFormat="1" ht="15" customHeight="1">
      <c r="A87" s="77"/>
      <c r="B87" s="29" t="s">
        <v>109</v>
      </c>
      <c r="C87" s="5" t="s">
        <v>20</v>
      </c>
      <c r="D87" s="22">
        <v>1.5</v>
      </c>
      <c r="E87" s="23">
        <v>280</v>
      </c>
      <c r="F87" s="24">
        <f t="shared" si="26"/>
        <v>420</v>
      </c>
      <c r="G87" s="24"/>
      <c r="H87" s="50"/>
      <c r="I87" s="35"/>
      <c r="J87" s="40"/>
      <c r="K87" s="6"/>
      <c r="L87" s="41"/>
    </row>
    <row r="88" spans="1:12" s="1" customFormat="1" ht="15" customHeight="1">
      <c r="A88" s="77"/>
      <c r="B88" s="29" t="s">
        <v>110</v>
      </c>
      <c r="C88" s="5" t="s">
        <v>20</v>
      </c>
      <c r="D88" s="22">
        <v>1.5</v>
      </c>
      <c r="E88" s="23">
        <v>220</v>
      </c>
      <c r="F88" s="24">
        <f t="shared" si="26"/>
        <v>330</v>
      </c>
      <c r="G88" s="24"/>
      <c r="H88" s="52"/>
      <c r="I88" s="5"/>
      <c r="J88" s="7"/>
      <c r="K88" s="6"/>
      <c r="L88" s="41"/>
    </row>
    <row r="89" spans="1:12" s="1" customFormat="1" ht="15" customHeight="1">
      <c r="A89" s="77"/>
      <c r="B89" s="27"/>
      <c r="C89" s="5"/>
      <c r="D89" s="22"/>
      <c r="E89" s="23"/>
      <c r="F89" s="47"/>
      <c r="G89" s="24"/>
      <c r="H89" s="52"/>
      <c r="I89" s="35"/>
      <c r="J89" s="40"/>
      <c r="K89" s="6"/>
      <c r="L89" s="41"/>
    </row>
    <row r="90" spans="1:12" s="1" customFormat="1" ht="15" customHeight="1">
      <c r="A90" s="77"/>
      <c r="B90" s="27" t="s">
        <v>114</v>
      </c>
      <c r="C90" s="5"/>
      <c r="D90" s="22"/>
      <c r="E90" s="23"/>
      <c r="F90" s="47"/>
      <c r="G90" s="24"/>
      <c r="H90" s="52"/>
      <c r="I90" s="35"/>
      <c r="J90" s="40"/>
      <c r="K90" s="6"/>
      <c r="L90" s="41"/>
    </row>
    <row r="91" spans="1:12" s="1" customFormat="1" ht="15" customHeight="1">
      <c r="A91" s="77"/>
      <c r="B91" s="53" t="s">
        <v>117</v>
      </c>
      <c r="C91" s="5" t="s">
        <v>9</v>
      </c>
      <c r="D91" s="22">
        <v>3.5</v>
      </c>
      <c r="E91" s="23">
        <v>30</v>
      </c>
      <c r="F91" s="24">
        <f>D91*E91</f>
        <v>105</v>
      </c>
      <c r="G91" s="24"/>
      <c r="H91" s="50"/>
      <c r="I91" s="35"/>
      <c r="J91" s="40"/>
      <c r="K91" s="37"/>
      <c r="L91" s="41"/>
    </row>
    <row r="92" spans="1:12" s="1" customFormat="1" ht="15" customHeight="1">
      <c r="A92" s="77"/>
      <c r="B92" s="54" t="s">
        <v>118</v>
      </c>
      <c r="C92" s="5" t="s">
        <v>9</v>
      </c>
      <c r="D92" s="22">
        <v>3.5</v>
      </c>
      <c r="E92" s="23">
        <v>50</v>
      </c>
      <c r="F92" s="24">
        <f t="shared" ref="F92:F96" si="27">D92*E92</f>
        <v>175</v>
      </c>
      <c r="G92" s="24"/>
      <c r="H92" s="50"/>
      <c r="I92" s="35"/>
      <c r="J92" s="40"/>
      <c r="K92" s="37"/>
      <c r="L92" s="41"/>
    </row>
    <row r="93" spans="1:12" s="1" customFormat="1" ht="15" customHeight="1">
      <c r="A93" s="77"/>
      <c r="B93" s="29" t="s">
        <v>119</v>
      </c>
      <c r="C93" s="5" t="s">
        <v>9</v>
      </c>
      <c r="D93" s="22">
        <v>3.5</v>
      </c>
      <c r="E93" s="23">
        <v>150</v>
      </c>
      <c r="F93" s="24">
        <f t="shared" si="27"/>
        <v>525</v>
      </c>
      <c r="G93" s="24"/>
      <c r="H93" s="50"/>
      <c r="I93" s="5"/>
      <c r="J93" s="7"/>
      <c r="K93" s="6"/>
      <c r="L93" s="41"/>
    </row>
    <row r="94" spans="1:12" s="1" customFormat="1" ht="15" customHeight="1">
      <c r="A94" s="77"/>
      <c r="B94" s="29" t="s">
        <v>115</v>
      </c>
      <c r="C94" s="5" t="s">
        <v>9</v>
      </c>
      <c r="D94" s="22">
        <v>3.5</v>
      </c>
      <c r="E94" s="23">
        <v>50</v>
      </c>
      <c r="F94" s="24">
        <f t="shared" si="27"/>
        <v>175</v>
      </c>
      <c r="G94" s="24"/>
      <c r="H94" s="50"/>
      <c r="I94" s="35"/>
      <c r="J94" s="40"/>
      <c r="K94" s="6"/>
      <c r="L94" s="41"/>
    </row>
    <row r="95" spans="1:12" s="1" customFormat="1" ht="20" customHeight="1">
      <c r="A95" s="77"/>
      <c r="B95" s="29" t="s">
        <v>120</v>
      </c>
      <c r="C95" s="5" t="s">
        <v>9</v>
      </c>
      <c r="D95" s="22">
        <v>3.5</v>
      </c>
      <c r="E95" s="23">
        <v>150</v>
      </c>
      <c r="F95" s="24">
        <f t="shared" si="27"/>
        <v>525</v>
      </c>
      <c r="G95" s="24"/>
      <c r="H95" s="50"/>
      <c r="I95" s="35"/>
      <c r="J95" s="40"/>
      <c r="K95" s="6"/>
      <c r="L95" s="41"/>
    </row>
    <row r="96" spans="1:12" s="1" customFormat="1" ht="15" customHeight="1">
      <c r="A96" s="77"/>
      <c r="B96" s="29" t="s">
        <v>116</v>
      </c>
      <c r="C96" s="5" t="s">
        <v>9</v>
      </c>
      <c r="D96" s="22">
        <v>3.5</v>
      </c>
      <c r="E96" s="23">
        <v>100</v>
      </c>
      <c r="F96" s="24">
        <f t="shared" si="27"/>
        <v>350</v>
      </c>
      <c r="G96" s="24"/>
      <c r="H96" s="52"/>
      <c r="I96" s="5"/>
      <c r="J96" s="7"/>
      <c r="K96" s="6"/>
      <c r="L96" s="41"/>
    </row>
    <row r="97" spans="1:12" s="1" customFormat="1" ht="15" customHeight="1">
      <c r="A97" s="77"/>
      <c r="B97" s="27"/>
      <c r="C97" s="5"/>
      <c r="D97" s="22"/>
      <c r="E97" s="23"/>
      <c r="F97" s="47">
        <f>SUM(F75:F96)</f>
        <v>13020</v>
      </c>
      <c r="G97" s="24"/>
      <c r="H97" s="52"/>
      <c r="I97" s="35"/>
      <c r="J97" s="40"/>
      <c r="K97" s="6"/>
      <c r="L97" s="41"/>
    </row>
    <row r="98" spans="1:12" s="1" customFormat="1" ht="15" customHeight="1">
      <c r="A98" s="77"/>
      <c r="B98" s="27"/>
      <c r="C98" s="5"/>
      <c r="D98" s="22"/>
      <c r="E98" s="23"/>
      <c r="F98" s="47"/>
      <c r="G98" s="24"/>
      <c r="H98" s="2"/>
      <c r="I98" s="5"/>
      <c r="J98" s="7"/>
      <c r="K98" s="6"/>
      <c r="L98" s="41"/>
    </row>
    <row r="99" spans="1:12" s="1" customFormat="1" ht="15" customHeight="1">
      <c r="A99" s="77">
        <v>13</v>
      </c>
      <c r="B99" s="76" t="s">
        <v>64</v>
      </c>
      <c r="C99" s="5" t="s">
        <v>17</v>
      </c>
      <c r="D99" s="22">
        <v>1</v>
      </c>
      <c r="E99" s="23">
        <f>F102</f>
        <v>3000</v>
      </c>
      <c r="F99" s="47"/>
      <c r="G99" s="24">
        <f>D99*E99</f>
        <v>3000</v>
      </c>
      <c r="H99" s="31"/>
      <c r="I99" s="35"/>
      <c r="J99" s="36"/>
      <c r="K99" s="37"/>
      <c r="L99" s="38"/>
    </row>
    <row r="100" spans="1:12" s="1" customFormat="1" ht="15" customHeight="1">
      <c r="A100" s="77"/>
      <c r="B100" s="29" t="s">
        <v>65</v>
      </c>
      <c r="C100" s="5" t="s">
        <v>17</v>
      </c>
      <c r="D100" s="22">
        <v>1</v>
      </c>
      <c r="E100" s="23">
        <v>1500</v>
      </c>
      <c r="F100" s="24">
        <f>D100*E100</f>
        <v>1500</v>
      </c>
      <c r="G100" s="24"/>
      <c r="H100" s="59" t="s">
        <v>121</v>
      </c>
      <c r="I100" s="35" t="s">
        <v>3</v>
      </c>
      <c r="J100" s="36">
        <v>20</v>
      </c>
      <c r="K100" s="37">
        <v>10</v>
      </c>
      <c r="L100" s="41">
        <f>J100*K100</f>
        <v>200</v>
      </c>
    </row>
    <row r="101" spans="1:12" s="1" customFormat="1" ht="15" customHeight="1">
      <c r="A101" s="77"/>
      <c r="B101" s="29" t="s">
        <v>66</v>
      </c>
      <c r="C101" s="5" t="s">
        <v>17</v>
      </c>
      <c r="D101" s="22">
        <v>1</v>
      </c>
      <c r="E101" s="23">
        <v>1500</v>
      </c>
      <c r="F101" s="24">
        <f>D101*E101</f>
        <v>1500</v>
      </c>
      <c r="G101" s="24"/>
      <c r="H101" s="39"/>
      <c r="I101" s="35"/>
      <c r="J101" s="40"/>
      <c r="K101" s="37"/>
      <c r="L101" s="41"/>
    </row>
    <row r="102" spans="1:12" s="1" customFormat="1" ht="15" customHeight="1">
      <c r="A102" s="77"/>
      <c r="B102" s="27"/>
      <c r="C102" s="5"/>
      <c r="D102" s="22"/>
      <c r="E102" s="23"/>
      <c r="F102" s="47">
        <f>SUM(F100:F101)</f>
        <v>3000</v>
      </c>
      <c r="G102" s="24"/>
      <c r="H102" s="31"/>
      <c r="I102" s="35"/>
      <c r="J102" s="36"/>
      <c r="K102" s="37"/>
      <c r="L102" s="41"/>
    </row>
    <row r="103" spans="1:12" s="1" customFormat="1" ht="15" customHeight="1">
      <c r="A103" s="77"/>
      <c r="B103" s="27"/>
      <c r="C103" s="5"/>
      <c r="D103" s="22"/>
      <c r="E103" s="23"/>
      <c r="F103" s="47"/>
      <c r="G103" s="24"/>
      <c r="H103" s="2"/>
      <c r="I103" s="5"/>
      <c r="J103" s="7"/>
      <c r="K103" s="6"/>
      <c r="L103" s="41"/>
    </row>
    <row r="104" spans="1:12" s="1" customFormat="1" ht="15" customHeight="1">
      <c r="A104" s="77">
        <v>14</v>
      </c>
      <c r="B104" s="76" t="s">
        <v>67</v>
      </c>
      <c r="C104" s="5" t="s">
        <v>17</v>
      </c>
      <c r="D104" s="22">
        <v>1</v>
      </c>
      <c r="E104" s="23">
        <v>1500</v>
      </c>
      <c r="F104" s="47"/>
      <c r="G104" s="24">
        <f>D104*E104</f>
        <v>1500</v>
      </c>
      <c r="H104" s="31"/>
      <c r="I104" s="35"/>
      <c r="J104" s="36"/>
      <c r="K104" s="37"/>
      <c r="L104" s="38"/>
    </row>
    <row r="105" spans="1:12" s="1" customFormat="1" ht="15" customHeight="1" thickBot="1">
      <c r="A105" s="60"/>
      <c r="B105" s="61"/>
      <c r="C105" s="62"/>
      <c r="D105" s="63"/>
      <c r="E105" s="64"/>
      <c r="F105" s="65"/>
      <c r="G105" s="66"/>
      <c r="H105" s="67"/>
      <c r="I105" s="68"/>
      <c r="J105" s="69"/>
      <c r="K105" s="70"/>
      <c r="L105" s="71"/>
    </row>
    <row r="106" spans="1:12">
      <c r="A106" s="8"/>
      <c r="B106" s="14" t="s">
        <v>10</v>
      </c>
      <c r="C106" s="10"/>
      <c r="D106" s="11"/>
      <c r="E106" s="10"/>
      <c r="F106" s="10"/>
      <c r="G106" s="13">
        <f>SUM(G12:G105)</f>
        <v>35100</v>
      </c>
      <c r="H106" s="32" t="s">
        <v>69</v>
      </c>
      <c r="I106" s="8"/>
      <c r="J106" s="8"/>
      <c r="K106" s="8"/>
      <c r="L106" s="13">
        <f>SUM(L11:L105)</f>
        <v>17432.8</v>
      </c>
    </row>
    <row r="107" spans="1:12" s="1" customFormat="1">
      <c r="A107" s="8"/>
      <c r="B107" s="9" t="s">
        <v>11</v>
      </c>
      <c r="C107" s="10"/>
      <c r="D107" s="11"/>
      <c r="E107" s="10"/>
      <c r="F107" s="10"/>
      <c r="G107" s="12">
        <v>2000</v>
      </c>
      <c r="H107" s="32"/>
      <c r="I107" s="8"/>
      <c r="J107" s="8"/>
      <c r="K107" s="8"/>
      <c r="L107" s="13"/>
    </row>
    <row r="108" spans="1:12" s="1" customFormat="1">
      <c r="A108" s="8"/>
      <c r="B108" s="9" t="s">
        <v>12</v>
      </c>
      <c r="C108" s="10"/>
      <c r="D108" s="11"/>
      <c r="E108" s="10"/>
      <c r="F108" s="10"/>
      <c r="G108" s="12">
        <v>3000</v>
      </c>
      <c r="H108" s="32"/>
      <c r="I108" s="8"/>
      <c r="J108" s="8"/>
      <c r="K108" s="8"/>
      <c r="L108" s="13"/>
    </row>
    <row r="109" spans="1:12" s="1" customFormat="1">
      <c r="A109" s="8"/>
      <c r="B109" s="14"/>
      <c r="C109" s="10"/>
      <c r="D109" s="11"/>
      <c r="E109" s="10"/>
      <c r="F109" s="10"/>
      <c r="G109" s="13"/>
      <c r="H109" s="32"/>
      <c r="I109" s="8"/>
      <c r="J109" s="8"/>
      <c r="K109" s="8"/>
      <c r="L109" s="13"/>
    </row>
    <row r="110" spans="1:12">
      <c r="A110" s="8"/>
      <c r="B110" s="14" t="s">
        <v>70</v>
      </c>
      <c r="C110" s="10"/>
      <c r="D110" s="11"/>
      <c r="E110" s="10"/>
      <c r="F110" s="10"/>
      <c r="G110" s="12">
        <f>G106+G107+G108+L106</f>
        <v>57532.800000000003</v>
      </c>
      <c r="H110" s="8"/>
      <c r="I110" s="8"/>
      <c r="J110" s="8"/>
      <c r="K110" s="8"/>
      <c r="L110" s="12"/>
    </row>
    <row r="111" spans="1:12">
      <c r="A111" s="8"/>
      <c r="B111" s="9" t="s">
        <v>68</v>
      </c>
      <c r="C111" s="10"/>
      <c r="D111" s="11"/>
      <c r="E111" s="10"/>
      <c r="F111" s="10"/>
      <c r="G111" s="12">
        <f>G110*10%</f>
        <v>5753.2800000000007</v>
      </c>
      <c r="H111" s="8"/>
      <c r="I111" s="8"/>
      <c r="J111" s="8"/>
      <c r="K111" s="8"/>
      <c r="L111" s="12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6"/>
      <c r="B113" s="17" t="s">
        <v>13</v>
      </c>
      <c r="C113" s="15"/>
      <c r="D113" s="15"/>
      <c r="E113" s="15"/>
      <c r="F113" s="15"/>
      <c r="G113" s="18">
        <f>SUM(G110:G111)</f>
        <v>63286.080000000002</v>
      </c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 s="1" customFormat="1"/>
    <row r="117" spans="1:12" s="1" customFormat="1"/>
    <row r="118" spans="1:12">
      <c r="A118" s="1"/>
      <c r="B118" s="33" t="s">
        <v>80</v>
      </c>
      <c r="C118" s="33" t="s">
        <v>14</v>
      </c>
      <c r="D118" s="1"/>
      <c r="E118" s="1"/>
      <c r="G118" s="1"/>
      <c r="H118" s="1"/>
      <c r="I118" s="1"/>
      <c r="J118" s="1"/>
      <c r="K118" s="1"/>
      <c r="L118" s="1"/>
    </row>
  </sheetData>
  <mergeCells count="2">
    <mergeCell ref="A8:L8"/>
    <mergeCell ref="A9:L9"/>
  </mergeCells>
  <phoneticPr fontId="16" type="noConversion"/>
  <pageMargins left="0.25" right="0.25" top="0.75" bottom="0.75" header="0.3" footer="0.3"/>
  <pageSetup paperSize="9" scale="69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А XXX</cp:lastModifiedBy>
  <cp:lastPrinted>2022-11-23T12:12:41Z</cp:lastPrinted>
  <dcterms:created xsi:type="dcterms:W3CDTF">2019-08-21T08:19:01Z</dcterms:created>
  <dcterms:modified xsi:type="dcterms:W3CDTF">2022-11-23T12:22:35Z</dcterms:modified>
</cp:coreProperties>
</file>